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/>
  <mc:AlternateContent xmlns:mc="http://schemas.openxmlformats.org/markup-compatibility/2006">
    <mc:Choice Requires="x15">
      <x15ac:absPath xmlns:x15ac="http://schemas.microsoft.com/office/spreadsheetml/2010/11/ac" url="/Users/dbara/Downloads/"/>
    </mc:Choice>
  </mc:AlternateContent>
  <xr:revisionPtr revIDLastSave="0" documentId="13_ncr:1_{48875DC6-3135-3748-816E-A6AD3C3209E7}" xr6:coauthVersionLast="47" xr6:coauthVersionMax="47" xr10:uidLastSave="{00000000-0000-0000-0000-000000000000}"/>
  <bookViews>
    <workbookView xWindow="1080" yWindow="1280" windowWidth="27480" windowHeight="15340" xr2:uid="{00000000-000D-0000-FFFF-FFFF00000000}"/>
  </bookViews>
  <sheets>
    <sheet name="Registri" sheetId="14" r:id="rId1"/>
    <sheet name="UputeRZZ" sheetId="16" r:id="rId2"/>
    <sheet name="RZZ" sheetId="2" r:id="rId3"/>
    <sheet name="UputePUZ" sheetId="17" r:id="rId4"/>
    <sheet name="PUZ" sheetId="3" r:id="rId5"/>
    <sheet name="UputeMATR-RIZ" sheetId="15" r:id="rId6"/>
    <sheet name="MATR-RIZ" sheetId="4" r:id="rId7"/>
    <sheet name="UputeREG-AO" sheetId="19" r:id="rId8"/>
    <sheet name="REG-AO" sheetId="5" r:id="rId9"/>
    <sheet name="UputeREG-DION" sheetId="18" r:id="rId10"/>
    <sheet name="REG-DION" sheetId="6" r:id="rId11"/>
    <sheet name="REG-CILJ" sheetId="7" r:id="rId12"/>
    <sheet name="Upute_REG-IA" sheetId="21" r:id="rId13"/>
    <sheet name="REG-IA" sheetId="8" r:id="rId14"/>
    <sheet name="UputeREG-NC" sheetId="20" r:id="rId15"/>
    <sheet name="REG-NC-KR" sheetId="9" r:id="rId16"/>
    <sheet name="REG-OBUKE" sheetId="10" r:id="rId17"/>
    <sheet name="Upute_REG-DOB" sheetId="22" r:id="rId18"/>
    <sheet name="REG-DOB" sheetId="11" r:id="rId19"/>
    <sheet name="REG-PROMJ" sheetId="12" r:id="rId20"/>
    <sheet name="Upute_DOB" sheetId="23" r:id="rId21"/>
    <sheet name="OTPAD" sheetId="13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20" l="1" a="1"/>
  <c r="A9" i="20" s="1"/>
  <c r="A32" i="20" a="1"/>
  <c r="A32" i="20"/>
  <c r="A33" i="20" a="1"/>
  <c r="A33" i="20" s="1"/>
  <c r="A34" i="20" a="1"/>
  <c r="A34" i="20" s="1"/>
  <c r="A39" i="20" a="1"/>
  <c r="A39" i="20"/>
  <c r="A14" i="19" a="1"/>
  <c r="A14" i="19" s="1"/>
  <c r="A31" i="19" a="1"/>
  <c r="A31" i="19" s="1"/>
  <c r="A14" i="18" a="1"/>
  <c r="A14" i="18" s="1"/>
  <c r="A23" i="18" a="1"/>
  <c r="A23" i="18" s="1"/>
  <c r="A28" i="18" a="1"/>
  <c r="A28" i="18" s="1"/>
  <c r="A23" i="17" a="1"/>
  <c r="A23" i="17" s="1"/>
  <c r="A21" i="16" a="1"/>
  <c r="A21" i="16" s="1"/>
  <c r="C2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<sst xmlns="http://schemas.openxmlformats.org/spreadsheetml/2006/main" count="1024" uniqueCount="773">
  <si>
    <t>ID</t>
  </si>
  <si>
    <t>Područje</t>
  </si>
  <si>
    <t>Odgovorna osoba</t>
  </si>
  <si>
    <t>Dokaz usklađenosti</t>
  </si>
  <si>
    <t>Napomena</t>
  </si>
  <si>
    <t>Zakon o gradnji</t>
  </si>
  <si>
    <t>DA</t>
  </si>
  <si>
    <t>MR / Direktor</t>
  </si>
  <si>
    <t>Zakon o prostornom uređenju</t>
  </si>
  <si>
    <t>MR</t>
  </si>
  <si>
    <t>Zakon o zaštiti okoliša</t>
  </si>
  <si>
    <t>HSE referent</t>
  </si>
  <si>
    <t>Zakon o gospodarenju otpadom</t>
  </si>
  <si>
    <t>Zakon o zaštiti na radu</t>
  </si>
  <si>
    <t>Zakon o zaštiti od požara</t>
  </si>
  <si>
    <t>Zakon o vodama</t>
  </si>
  <si>
    <t>Zahtjev</t>
  </si>
  <si>
    <t>Ocjena (1–3)</t>
  </si>
  <si>
    <t>Datum pregleda</t>
  </si>
  <si>
    <t>Korektivna radnja</t>
  </si>
  <si>
    <t>Rok</t>
  </si>
  <si>
    <t>Status</t>
  </si>
  <si>
    <t>Proces</t>
  </si>
  <si>
    <t>Opis rizika</t>
  </si>
  <si>
    <t>Uzrok</t>
  </si>
  <si>
    <t>Posljedica</t>
  </si>
  <si>
    <t>Vjerojatnost (1–5)</t>
  </si>
  <si>
    <t>Utjecaj (1–5)</t>
  </si>
  <si>
    <t>Otkrivljivost (1–5)</t>
  </si>
  <si>
    <t>Ukupni rizik</t>
  </si>
  <si>
    <t>Kategorija</t>
  </si>
  <si>
    <t>Postojeće mjere</t>
  </si>
  <si>
    <t>Potrebne mjere</t>
  </si>
  <si>
    <t>Izvođenje radova</t>
  </si>
  <si>
    <t>Nepropisno odlaganje otpada</t>
  </si>
  <si>
    <t>srednji</t>
  </si>
  <si>
    <t>Planiranje projekta</t>
  </si>
  <si>
    <t>Neusklađeni rokovi i resursi</t>
  </si>
  <si>
    <t>visok</t>
  </si>
  <si>
    <t>Kašnjenje isporuke ključnih materijala</t>
  </si>
  <si>
    <t>MR / Nabava</t>
  </si>
  <si>
    <t>Aktivnost</t>
  </si>
  <si>
    <t>Učestalost (1–5)</t>
  </si>
  <si>
    <t>Mogućnost kontrole (1–5)</t>
  </si>
  <si>
    <t>Miješani građevinski otpad</t>
  </si>
  <si>
    <t>Transport materijala</t>
  </si>
  <si>
    <t>NE</t>
  </si>
  <si>
    <t>Voditelj gradilišta</t>
  </si>
  <si>
    <t>Betoniranje</t>
  </si>
  <si>
    <t>Onečišćenje tla i voda</t>
  </si>
  <si>
    <t>Dionik</t>
  </si>
  <si>
    <t>Način komunikacije</t>
  </si>
  <si>
    <t>Direktor</t>
  </si>
  <si>
    <t>Zaposlenici</t>
  </si>
  <si>
    <t>Sastanci, oglasna ploča, e-mail</t>
  </si>
  <si>
    <t>Direktor / MR</t>
  </si>
  <si>
    <t>Podizvođači</t>
  </si>
  <si>
    <t>Dobavljači</t>
  </si>
  <si>
    <t>Certifikacijsko tijelo</t>
  </si>
  <si>
    <t>Auditi, izvješća</t>
  </si>
  <si>
    <t>Cilj</t>
  </si>
  <si>
    <t>Pokazatelj (KPI)</t>
  </si>
  <si>
    <t>Ciljana vrijednost</t>
  </si>
  <si>
    <t>Proces / područje</t>
  </si>
  <si>
    <t>Stvarni datum</t>
  </si>
  <si>
    <t>Auditor</t>
  </si>
  <si>
    <t>Datum</t>
  </si>
  <si>
    <t>Opis nesukladnosti</t>
  </si>
  <si>
    <t>Privremena mjera</t>
  </si>
  <si>
    <t>Ime i prezime</t>
  </si>
  <si>
    <t>Datum obuke</t>
  </si>
  <si>
    <t>Vrsta</t>
  </si>
  <si>
    <t>Opis promjene</t>
  </si>
  <si>
    <t>Datum promjene</t>
  </si>
  <si>
    <t>Odobrio</t>
  </si>
  <si>
    <t>Vrsta otpada</t>
  </si>
  <si>
    <t>Naziv registra (sheet)</t>
  </si>
  <si>
    <t>Opis / čemu služi</t>
  </si>
  <si>
    <t>RZZ – Registar zakonskih zahtjeva</t>
  </si>
  <si>
    <t>Popis svih relevantnih zakona i propisa (graditeljstvo, okoliš, ZNR, požar, vode…) koji se primjenjuju na TEHMA d.o.o.; za svaki propis bilježi se što traži, tko je odgovoran i kako se dokazuje usklađenost.</t>
  </si>
  <si>
    <t>PUZ – Procjena usklađenosti</t>
  </si>
  <si>
    <t>Radni registar za periodičnu provjeru usklađenosti s propisima iz RZZ-a (ocjena 1–3, datum pregleda, dokaz, potrebne korektivne radnje). Povezan je s RZZ-om referencom na ID propisa.</t>
  </si>
  <si>
    <t>Identifikacija i ocjena rizika i prilika po procesima (prodaja, planiranje, gradilište, nabava…). Procjenjuju se vjerojatnost, utjecaj i otkrivljivost te definiraju postojeće i planirane mjere.</t>
  </si>
  <si>
    <t>Popis aktivnosti, aspekata i utjecaja na okoliš (otpad, gorivo, emisije, ispiranje opreme…). Procjenjuje se značajnost aspekata i definiraju mjere kontrole i poboljšanja u skladu s ISO 14001.</t>
  </si>
  <si>
    <t>REG-DION – Registar dionika</t>
  </si>
  <si>
    <t>Evidencija relevantnih dionika (kupci, zaposlenici, podizvođači, Čistoća, inspekcije, certifikacijsko tijelo…), njihovih zahtjeva, očekivanja, utjecaja na poslovanje i načina/učestalosti komunikacije.</t>
  </si>
  <si>
    <t>REG-CILJ – Registar ciljeva</t>
  </si>
  <si>
    <t>Popis ciljeva kvalitete i zaštite okoliša, pripadajućih pokazatelja (KPI), ciljnih vrijednosti, rokova, odgovornih osoba i dokaza ostvarivanja ciljeva. Osnova za planiranje i izvještavanje Upravi.</t>
  </si>
  <si>
    <t>REG-IA – Registar internih audita</t>
  </si>
  <si>
    <t>Plan i evidencija provedenih internih audita IMS-a (koji proces/područje, datum, auditor, nalazi, potrebne korektivne radnje, status zatvaranja). Dokazuje da se sustav redovno provjerava.</t>
  </si>
  <si>
    <t>REG-NC-KR – Registar nesukladnosti i korektivnih radnji</t>
  </si>
  <si>
    <t>Evidencija svih nesukladnosti (prijave s gradilišta, internih audita, pritužbi kupaca itd.), analiza uzroka, definiranih korektivnih mjera, rokova i verifikacije učinkovitosti. Ključan alat za poboljšanje.</t>
  </si>
  <si>
    <t>REG-OBUKE – Evidencija edukacija / kompetencija</t>
  </si>
  <si>
    <t>Popis zaposlenika, potrebnih kompetencija po radnom mjestu, provedenih obuka, datuma, trenera i dokaza (lista prisutnosti, certifikat). Služi za dokazivanje osposobljenosti ljudi.</t>
  </si>
  <si>
    <t>REG-DOB – Registar dobavljača / podizvođača</t>
  </si>
  <si>
    <t>Evidencija dobavljača i podizvođača, tipa usluge/materijala, kriterija i rezultata ocjene, statusa (odobren, uvjetno, blokiran) i datuma zadnje evaluacije. Povezano s procesom nabave.</t>
  </si>
  <si>
    <t>REG-PROMJ – Registar promjena dokumentacije</t>
  </si>
  <si>
    <t>Popis promjena na IMS dokumentima (koji dokument, verzija, tip promjene, opis, datum, tko je odobrio i tko je obaviješten). Pomaže pratiti razvoj sustava i verzije dokumenata.</t>
  </si>
  <si>
    <t>Interni sažetak podataka o nastalom otpadu po projektima (vrsta otpada, EU kod, količine, datumi, broj pratećeg lista, odgovorna osoba). Nadopunjuje formalne očevidnike i račune Čistoće.</t>
  </si>
  <si>
    <t>Propis (RZZ ID) / Naziv</t>
  </si>
  <si>
    <t>1 – Zakon o gradnji</t>
  </si>
  <si>
    <t>Usklađenost s projektnom i izvedbenom dokumentacijom</t>
  </si>
  <si>
    <t>Glavni/izvedbeni projekt + građevinska dozvola</t>
  </si>
  <si>
    <t>20.11.2025</t>
  </si>
  <si>
    <t>Zatvoreno</t>
  </si>
  <si>
    <t>Imenovanje odgovornih osoba (voditelj građenja, nadzor itd.)</t>
  </si>
  <si>
    <t>Ugovori i rješenja o imenovanju</t>
  </si>
  <si>
    <t>Vođenje građevinskog dnevnika</t>
  </si>
  <si>
    <t>Građevinski dnevnik dostupan na gradilištu</t>
  </si>
  <si>
    <t>Standardizirati oblik i arhiviranje dnevnika</t>
  </si>
  <si>
    <t>31.12.2025</t>
  </si>
  <si>
    <t>Otvoreno</t>
  </si>
  <si>
    <t>2 – Zakon o prostornom uređenju</t>
  </si>
  <si>
    <t>Usklađenost projekata s prostornim planovima</t>
  </si>
  <si>
    <t>Projekti usklađeni, potvrđeno u nadzoru</t>
  </si>
  <si>
    <t>3 – Zakon o zaštiti okoliša</t>
  </si>
  <si>
    <t>Identifikacija i praćenje značajnih aspekata okoliša</t>
  </si>
  <si>
    <t>Matrica AO + zapisi o nadzoru na gradilištima</t>
  </si>
  <si>
    <t>Sprječavanje onečišćenja tla, zraka i voda tijekom radova</t>
  </si>
  <si>
    <t>Plan organizacije gradilišta + fotografije + zapisi nadzora</t>
  </si>
  <si>
    <t>Dodatno naglasiti mjere u uputama za gradilišta</t>
  </si>
  <si>
    <t>31.01.2026</t>
  </si>
  <si>
    <t>Mjerenje buke (gdje je primjenjivo)</t>
  </si>
  <si>
    <t>Nedostaje izvješće za gradilište Gaženica</t>
  </si>
  <si>
    <t>Angažirati ovlašteni laboratorij za mjerenje buke</t>
  </si>
  <si>
    <t>15.12.2025</t>
  </si>
  <si>
    <t>4 – Zakon o gospodarenju otpadom</t>
  </si>
  <si>
    <t>Ugovor s ovlaštenim sakupljačem otpada</t>
  </si>
  <si>
    <t>Važeći ugovor dostupan u dokumentaciji</t>
  </si>
  <si>
    <t>Vođenje očevidnika otpada i pratećih listova</t>
  </si>
  <si>
    <t>Očevidnik u Excelu + prateći listovi + računi Čistoće</t>
  </si>
  <si>
    <t>Razdvajanje opasnog i neopasnog otpada na gradilištu</t>
  </si>
  <si>
    <t>Označeni spremnici, fotografije i zapisi nadzora</t>
  </si>
  <si>
    <t>Dodatno označavanje i edukacija radnika</t>
  </si>
  <si>
    <t>5 – Zakon o zaštiti na radu</t>
  </si>
  <si>
    <t>Procjena rizika za radna mjesta i gradilišta</t>
  </si>
  <si>
    <t>Dokument procjene rizika + zapisi o pregledu</t>
  </si>
  <si>
    <t>Direktor / HSE referent</t>
  </si>
  <si>
    <t>Osposobljavanje radnika za rad na siguran način</t>
  </si>
  <si>
    <t>Potvrde o osposobljenosti radnika</t>
  </si>
  <si>
    <t>Obnoviti osposobljavanje za 2 radnika</t>
  </si>
  <si>
    <t>05.12.2025</t>
  </si>
  <si>
    <t>Pregledu radne opreme (strojevi, dizalice, alati)</t>
  </si>
  <si>
    <t>Zapisnici o ispitivanju radne opreme</t>
  </si>
  <si>
    <t>6 – Zakon o zaštiti od požara</t>
  </si>
  <si>
    <t>Plan zaštite od požara i evakuacije</t>
  </si>
  <si>
    <t>Plan evakuacije + oznake izlaza na sjedištu</t>
  </si>
  <si>
    <t>Ažurirati plan evakuacije s novim rasporedom ureda</t>
  </si>
  <si>
    <t>Redoviti pregledi i servisi aparata za gašenje</t>
  </si>
  <si>
    <t>Zapisnici o pregledu aparata i hidrantske mreže</t>
  </si>
  <si>
    <t>7 – Zakon o vodama</t>
  </si>
  <si>
    <t>Zaštita površinskih i podzemnih voda tijekom radova</t>
  </si>
  <si>
    <t>Nema radova uz vodotoke ove godine (N/P)</t>
  </si>
  <si>
    <t>N/P</t>
  </si>
  <si>
    <t>Postupanje s ispirnim vodama (beton, oprema)</t>
  </si>
  <si>
    <t>Pravila za ispiranje opreme uključena u upute za gradilišta</t>
  </si>
  <si>
    <t>Dodatno definirati točke ispiranja po projektu</t>
  </si>
  <si>
    <t>31.03.2026</t>
  </si>
  <si>
    <t>8 – Zakon o cestama</t>
  </si>
  <si>
    <t>Osiguranje gradilišta na javnim prometnicama (signalizacija)</t>
  </si>
  <si>
    <t>Fotografije privremene signalizacije + odobrenja</t>
  </si>
  <si>
    <t>Standardizirati minimalne zahtjeve za signalizaciju</t>
  </si>
  <si>
    <t>9 – Zakon o poslovima i djelatnostima građenja</t>
  </si>
  <si>
    <t>Upis u odgovarajuće registre i posjedovanje potrebnih ovlaštenja</t>
  </si>
  <si>
    <t>Izvadak iz registra i ovlaštenja</t>
  </si>
  <si>
    <t>10 – Uredba o gospodarenju komunalnim otpadom</t>
  </si>
  <si>
    <t>Razdvajanje komunalnog otpada u uredskim prostorima</t>
  </si>
  <si>
    <t>Spremnici za papir, plastiku, miješani otpad u uredu</t>
  </si>
  <si>
    <t>Pojačati informiranje zaposlenika o razdvajanju</t>
  </si>
  <si>
    <t>Postotak usklađenosti:</t>
  </si>
  <si>
    <t>Nedovoljna obuka i nadzor na gradilištu</t>
  </si>
  <si>
    <t>Kazne, loša slika u javnosti, negativan utjecaj na okoliš</t>
  </si>
  <si>
    <t>Osnovne upute na gradilištu, ugovor s ovlaštenim sakupljačem</t>
  </si>
  <si>
    <t>Standardizirana obuka + jasne oznake kontejnera i periodične kontrole</t>
  </si>
  <si>
    <t>Nedovoljna analiza kapaciteta, kratki rokovi prihvaćeni bez provjere</t>
  </si>
  <si>
    <t>Kašnjenje projekta, penali i preopterećenje ljudi</t>
  </si>
  <si>
    <t>Osnovna provjera rokova i raspoloživosti</t>
  </si>
  <si>
    <t>Formalna analiza resursa i rizika prije potpisa ugovora</t>
  </si>
  <si>
    <t>Nabava i logistika</t>
  </si>
  <si>
    <t>Oslanjanje na jednog dobavljača, nedovoljno praćenje rokova</t>
  </si>
  <si>
    <t>Zastoj radova, produženje roka, dodatni troškovi</t>
  </si>
  <si>
    <t>Provjera rokova isporuke pri narudžbi</t>
  </si>
  <si>
    <t>Uvođenje alternativnih dobavljača i periodična evaluacija</t>
  </si>
  <si>
    <t>Nedostatna analiza pristupa, instalacija i logistike na gradilištu</t>
  </si>
  <si>
    <t>Planiranje 'iz ureda' bez detaljnog obilaska lokacije</t>
  </si>
  <si>
    <t>Kašnjenja, dodatni troškovi, konflikti s investitorom ili lokalnom zajednicom</t>
  </si>
  <si>
    <t>srednji/visok</t>
  </si>
  <si>
    <t>Osnovni obilazak gradilišta prije početka radova</t>
  </si>
  <si>
    <t>Uvesti standardni checklist za obilazak gradilišta prije potpisa ugovora</t>
  </si>
  <si>
    <t>Direktor / Voditelj gradilišta</t>
  </si>
  <si>
    <t>Izvođenje radova / podizvođači</t>
  </si>
  <si>
    <t>Kašnjenje podizvođača s radovima</t>
  </si>
  <si>
    <t>Nedovoljna procjena kapaciteta podizvođača, drugi paralelni projekti</t>
  </si>
  <si>
    <t>Kašnjenje projekta, ugovorne kazne, narušeni odnosi s investitorom</t>
  </si>
  <si>
    <t>Ugovoreni rokovi i opći uvjeti suradnje</t>
  </si>
  <si>
    <t>Uvesti formalnu evaluaciju podizvođača i backup-podizvođače za ključne radove</t>
  </si>
  <si>
    <t>Održavanje opreme</t>
  </si>
  <si>
    <t>Kvar ili nesreća zbog neispravne opreme (dizalice, strojevi, alati)</t>
  </si>
  <si>
    <t>Nepravovremeni servisi i pregledi, nedostatak evidencije</t>
  </si>
  <si>
    <t>Ozljede radnika, zastoji, kazne inspekcije</t>
  </si>
  <si>
    <t>Periodični servisi prema potrebi i iskustvu</t>
  </si>
  <si>
    <t>Uvesti registar opreme s rokovima pregleda i odgovornom osobom</t>
  </si>
  <si>
    <t>HSE referent / Direktor</t>
  </si>
  <si>
    <t>Komunikacija / upravljanje ugovorom</t>
  </si>
  <si>
    <t>Pogrešna komunikacija s investitorom (obujam radova, rokovi, cijene)</t>
  </si>
  <si>
    <t>Usmeni dogovori bez pisanih potvrda, nepotpuni zapisnici sa sastanaka</t>
  </si>
  <si>
    <t>Sporovi, reklamacije, neplaćeni radovi</t>
  </si>
  <si>
    <t>Povremeni e-mail rezimei nakon sastanaka</t>
  </si>
  <si>
    <t>Standardizirati zapisnike sa sastanaka i pravilo 'ništa bez pisanog traga'</t>
  </si>
  <si>
    <t>Gospodarenje otpadom</t>
  </si>
  <si>
    <t>Nepravilno razdvajanje otpada na gradilištu</t>
  </si>
  <si>
    <t>Nedovoljna edukacija radnika i podizvođača, loše označeni spremnici</t>
  </si>
  <si>
    <t>Kazne, povećani troškovi odvoza, negativan utjecaj na okoliš</t>
  </si>
  <si>
    <t>Kratka obuka na svakom gradilištu + jasno označeni kontejneri + periodične kontrole</t>
  </si>
  <si>
    <t>Ljudski resursi / planiranje</t>
  </si>
  <si>
    <t>Nedostupnost ključnog osoblja (npr. voditelja gradilišta)</t>
  </si>
  <si>
    <t>Ne postoji plan zamjene, znanje koncentrirano u jednoj osobi</t>
  </si>
  <si>
    <t>Zastojevi, loš nadzor, pogrešne odluke na gradilištu</t>
  </si>
  <si>
    <t>Povremeno uključivanje zamjene (shadowing) na projektu</t>
  </si>
  <si>
    <t>Definirati zamjenike i centralizirati projektnu dokumentaciju</t>
  </si>
  <si>
    <t>30.06.2026</t>
  </si>
  <si>
    <t>Matrica rizika je registar u kojem Tehma prati rizike povezane s kvalitetom, sigurnošću, okolišnim zahtjevima, rokovima i ugovornim obvezama. Cilj je pravovremeno prepoznati i kontrolirati rizike prije nego što izazovu probleme na projektu.</t>
  </si>
  <si>
    <t>2) Kako se rizik popunjava?</t>
  </si>
  <si>
    <t>Proces – područje rada gdje rizik nastaje.</t>
  </si>
  <si>
    <t>Opis rizika – što se može dogoditi.</t>
  </si>
  <si>
    <t>Uzrok – zašto se može dogoditi.</t>
  </si>
  <si>
    <t>Posljedica – što se dogodi ako se rizik ostvari.</t>
  </si>
  <si>
    <t>3) Kako se računa razina rizika?</t>
  </si>
  <si>
    <t>Ukupni rizik = Vjerojatnost × Utjecaj × Otkrivljivost</t>
  </si>
  <si>
    <t>Skala ocjenjivanja: 1–5 za svaki element.</t>
  </si>
  <si>
    <t>4) Kategorija rizika</t>
  </si>
  <si>
    <t>1–20  → nizak</t>
  </si>
  <si>
    <t>21–35 → srednji</t>
  </si>
  <si>
    <t>36–50 → srednji/visok</t>
  </si>
  <si>
    <t>51–75 → visok</t>
  </si>
  <si>
    <t>5) Postojeće mjere</t>
  </si>
  <si>
    <t>Što Tehma već radi da bi rizik smanjila. Primjer: nadzor, postojeće procedure, dogovoreni rokovi.</t>
  </si>
  <si>
    <t>6) Potrebne mjere</t>
  </si>
  <si>
    <t>Što dodatno treba provesti: konkretna radnja (npr. uvesti checklist, provesti obuku, definirati zamjenike).</t>
  </si>
  <si>
    <t>7) Odgovorna osoba</t>
  </si>
  <si>
    <t>Osoba zadužena za provedbu mjere (Direktor, MR, HSE referent, Voditelj gradilišta).</t>
  </si>
  <si>
    <t>8) Rok i status</t>
  </si>
  <si>
    <t>Rok – do kada se mjera mora provesti.</t>
  </si>
  <si>
    <t>Status – otvoreno / u tijeku / zatvoreno.</t>
  </si>
  <si>
    <t>9) Kada se ažurira matrica?</t>
  </si>
  <si>
    <t>- najmanje jednom godišnje,</t>
  </si>
  <si>
    <t>- prije svakog većeg projekta,</t>
  </si>
  <si>
    <t>- ili kad se rizik stvarno dogodi (incident, kašnjenje, greška).</t>
  </si>
  <si>
    <t>10) Kako koristiti matricu na projektu?</t>
  </si>
  <si>
    <t>1. Pregledati listu rizika prije početka radova,</t>
  </si>
  <si>
    <t>2. Označiti koje mjere treba provesti,</t>
  </si>
  <si>
    <t>3. Pratiti status mjera tijekom projekta,</t>
  </si>
  <si>
    <t>4. Zatvoriti stavke kad su dovršene,</t>
  </si>
  <si>
    <t>5. Dodati nove rizike ako se pojave (na gradilištu, u komunikaciji, kod podizvođača itd.).</t>
  </si>
  <si>
    <t>Završna napomena:</t>
  </si>
  <si>
    <t>Vjerojatnost = koliko je vjerojatno da će se dogoditi.</t>
  </si>
  <si>
    <t>Utjecaj = kolika je šteta ako se dogodi.</t>
  </si>
  <si>
    <t>Otkrivljivost = koliko je teško otkriti rizik na vrijeme (manja otkrivljivost = veći rizik).</t>
  </si>
  <si>
    <t>UPUTA ZA KORIŠTENJE – REGISTAR ZAKONSKIH ZAHTJEVA (RZZ)</t>
  </si>
  <si>
    <t>1) Što je RZZ?</t>
  </si>
  <si>
    <t>RZZ je centralna tablica u kojoj Tehma evidentira sve zakone, pravilnike i propise koji se odnose na gradilišta, okoliš, radnike, opremu i kvalitetu.</t>
  </si>
  <si>
    <t>2) Što sadrži RZZ?</t>
  </si>
  <si>
    <t>Za svaki propis bilježi se:</t>
  </si>
  <si>
    <t>- Naziv propisa,</t>
  </si>
  <si>
    <t>- Zahtjev koji se odnosi na Tehmu,</t>
  </si>
  <si>
    <t>- Tko je odgovoran,</t>
  </si>
  <si>
    <t>- Gdje se nalazi dokaz usklađenosti (dokument, zapisnik, ugovor),</t>
  </si>
  <si>
    <t>- Datum zadnjeg pregleda,</t>
  </si>
  <si>
    <t>- Status (usklađeno / djelomično / neusklađeno).</t>
  </si>
  <si>
    <t>3) Kako se koristi RZZ?</t>
  </si>
  <si>
    <t>MR i HSE redovito prate zakone i unose promjene. Certifikacijsko tijelo provjerava RZZ kao dokaz praćenja zakonskih obveza.</t>
  </si>
  <si>
    <t>4) Kada se ažurira?</t>
  </si>
  <si>
    <t>- ili čim se promijeni relevantni zakon,</t>
  </si>
  <si>
    <t>5) Tko ga vodi?</t>
  </si>
  <si>
    <t>Primarno MR, a za okolišne i ZNR obveze HSE referent.</t>
  </si>
  <si>
    <t>6) Zašto je važan?</t>
  </si>
  <si>
    <t>ISO 14001 zahtijeva dokaze o razumijevanju zakonskih obveza. ISO 9001 traži dokaz upravljanja sukladno propisima.</t>
  </si>
  <si>
    <t>UPUTA ZA KORIŠTENJE – PROCJENA USKLAĐENOSTI (PUZ)</t>
  </si>
  <si>
    <t>1) Što je PUZ?</t>
  </si>
  <si>
    <t>PUZ je tablica koja pokazuje koliko je Tehma usklađena s propisima iz RZZ-a. PUZ preuzima propise iz RZZ-a i provjerava njihovu primjenu u praksi.</t>
  </si>
  <si>
    <t>2) Kako se popunjava?</t>
  </si>
  <si>
    <t>Za svaki zakonski zahtjev popunjava se:</t>
  </si>
  <si>
    <t>- Dokaz usklađenosti,</t>
  </si>
  <si>
    <t>- Ocjena 1–3 (1 neusklađeno, 3 potpuno usklađeno),</t>
  </si>
  <si>
    <t>- Odgovorna osoba,</t>
  </si>
  <si>
    <t>- Rok za korektivnu radnju (ako je potrebno),</t>
  </si>
  <si>
    <t>- Status (Otvoreno / Zatvoreno / N/P).</t>
  </si>
  <si>
    <t>3) Kako se ocjenjuje?</t>
  </si>
  <si>
    <t xml:space="preserve">Ocjena 1 – Neusklađeno  </t>
  </si>
  <si>
    <t xml:space="preserve">Ocjena 2 – Djelomično usklađeno  </t>
  </si>
  <si>
    <t>Ocjena 3 – Potpuno usklađeno</t>
  </si>
  <si>
    <t>4) Kada se koristi PUZ?</t>
  </si>
  <si>
    <t>- jednom godišnje,</t>
  </si>
  <si>
    <t>- prilikom pripreme za audit,</t>
  </si>
  <si>
    <t>- kada dođe nova inspekcijska obveza,</t>
  </si>
  <si>
    <t>MR i HSE referent, uz podršku Voditelja gradilišta.</t>
  </si>
  <si>
    <t>PUZ je dokaz upravljanja sukladno propisima i jedan od najvažnijih dokumenata za certifikaciju ISO 14001.</t>
  </si>
  <si>
    <t>UPUTA ZA KORIŠTENJE – MATICA DIONIKA</t>
  </si>
  <si>
    <t>1) Što je Matica dionika?</t>
  </si>
  <si>
    <t>Tablica u kojoj Tehma popisuje sve zainteresirane strane koje mogu utjecati na rad organizacije ili na koje Tehma utječe.</t>
  </si>
  <si>
    <t>2) Tko su dionici?</t>
  </si>
  <si>
    <t>- Kupci / investitori,</t>
  </si>
  <si>
    <t>- Zaposlenici,</t>
  </si>
  <si>
    <t>- Podizvođači,</t>
  </si>
  <si>
    <t>- Dobavljači,</t>
  </si>
  <si>
    <t>- Komunalna društva,</t>
  </si>
  <si>
    <t>- Državna tijela (građevinska inspekcija, ZNR, zaštita okoliša),</t>
  </si>
  <si>
    <t>- Lokalne zajednice,</t>
  </si>
  <si>
    <t>3) Kako se popunjava?</t>
  </si>
  <si>
    <t>Za svakog dionika unosi se:</t>
  </si>
  <si>
    <t>- Naziv,</t>
  </si>
  <si>
    <t>- Potrebe i očekivanja,</t>
  </si>
  <si>
    <t>- Rizici / mogućnosti,</t>
  </si>
  <si>
    <t>- Način komunikacije,</t>
  </si>
  <si>
    <t>- pri većim promjenama u poslovanju,</t>
  </si>
  <si>
    <t>5) Zašto je važna?</t>
  </si>
  <si>
    <t>ISO 9001 i ISO 14001 traže dokaz da organizacija razumije svoje dionike i njihove zahtjeve.</t>
  </si>
  <si>
    <t>UPUTA ZA KORIŠTENJE – MATICA ASPEKATA OKOLIŠA (AO)</t>
  </si>
  <si>
    <t>1) Što je Matrica aspekata okoliša?</t>
  </si>
  <si>
    <t>AO identificira sve aktivnosti Tehme koje imaju utjecaj na okoliš (pozitivan ili negativan).</t>
  </si>
  <si>
    <t>Za svaki aspekt unosi se:</t>
  </si>
  <si>
    <t>- Aktivnost (npr. iskopi, betoniranje, strojni rad),</t>
  </si>
  <si>
    <t>- Aspekt (npr. buka, prašina, otpad),</t>
  </si>
  <si>
    <t>- Utjecaj (npr. onečišćenje zraka),</t>
  </si>
  <si>
    <t>- Kontrole,</t>
  </si>
  <si>
    <t>- Učestalost,</t>
  </si>
  <si>
    <t>- Pravni zahtjev,</t>
  </si>
  <si>
    <t>3) Kako se procjenjuje značajnost?</t>
  </si>
  <si>
    <t>Kriteriji:</t>
  </si>
  <si>
    <t>- zakonitost (0/1),</t>
  </si>
  <si>
    <t>- veličina utjecaja (1–5),</t>
  </si>
  <si>
    <t>- učestalost (1–5),</t>
  </si>
  <si>
    <t>- mogućnost kontrole (1–5).</t>
  </si>
  <si>
    <t>4) Kada je aspekt “značajan”?</t>
  </si>
  <si>
    <t>Ako ukupni rezultat prelazi prag (npr. ≥ 12).</t>
  </si>
  <si>
    <t>Značajni aspekti zahtijevaju dodatne mjere i nadzor.</t>
  </si>
  <si>
    <t>5) Kada se ažurira?</t>
  </si>
  <si>
    <t>- prije početka velikih radova,</t>
  </si>
  <si>
    <t>- kod promjene tehnologije,</t>
  </si>
  <si>
    <t>6) Zašto je važna?</t>
  </si>
  <si>
    <t>Ovo je jedan od najkritičnijih dokumenata za ISO 14001. Certifikatori ga uvijek detaljno provjeravaju.</t>
  </si>
  <si>
    <t>REG-AO – Matrica aspekata okoliša</t>
  </si>
  <si>
    <t>UPUTA ZA KORIŠTENJE – MATRICA RIZIKA (REG-RIZ)</t>
  </si>
  <si>
    <t>1) Što je REG-RIZ?</t>
  </si>
  <si>
    <t>REG-RIZ je jedan od ključnih dokumenata za dokaz zrelosti sustava ISO 9001 i 14001 te ga certifikacijsko tijelo obavezno pregledava.</t>
  </si>
  <si>
    <t>REG-RIZ – Matrica rizika i prilika</t>
  </si>
  <si>
    <t>UPUTA ZA KORIŠTENJE – REGISTAR NESUKLADNOSTI I KOREKTIVNIH RADNJI (NC/KR)</t>
  </si>
  <si>
    <t>1) Što je REG-NC/KR?</t>
  </si>
  <si>
    <t>To je centralni registar u kojem se vode sve prijavljene nesukladnosti, uključujući:</t>
  </si>
  <si>
    <t>- greške u radu,</t>
  </si>
  <si>
    <t>- pogreške podizvođača,</t>
  </si>
  <si>
    <t>- okolišne incidente,</t>
  </si>
  <si>
    <t>- neispunjene zahtjeve kupca,</t>
  </si>
  <si>
    <t>2) Što se upisuje u registar?</t>
  </si>
  <si>
    <t>- ID nesukladnosti,</t>
  </si>
  <si>
    <t>- opis problema,</t>
  </si>
  <si>
    <t>- uzrok (5 Zašto, 3P, Ishikawa),</t>
  </si>
  <si>
    <t>- privremena mjera (ako postoji hitan rizik),</t>
  </si>
  <si>
    <t>- plan korektivne radnje,</t>
  </si>
  <si>
    <t>- odgovorna osoba,</t>
  </si>
  <si>
    <t>- rok,</t>
  </si>
  <si>
    <t>- dokaz provedbe,</t>
  </si>
  <si>
    <t>- verifikacija učinkovitosti,</t>
  </si>
  <si>
    <t>- status (otvoreno / u tijeku / zatvoreno).</t>
  </si>
  <si>
    <t>3) Kako se vodi NC proces?</t>
  </si>
  <si>
    <t>1. Prijava nesukladnosti (OBR-NC-01).</t>
  </si>
  <si>
    <t>2. Analiza uzroka.</t>
  </si>
  <si>
    <t>3. Definiranje korektivne radnje.</t>
  </si>
  <si>
    <t>4. Provedba.</t>
  </si>
  <si>
    <t>5. Verifikacija učinkovitosti.</t>
  </si>
  <si>
    <t>6. Zatvaranje.</t>
  </si>
  <si>
    <t>4) Tko vodi registar?</t>
  </si>
  <si>
    <t>- odmah po pojavi NC,</t>
  </si>
  <si>
    <t>- nakon provedbe KR,</t>
  </si>
  <si>
    <t>Dokazuje sustavno rješavanje problema i stalno poboljšavanje (ISO 9001: 10.2).</t>
  </si>
  <si>
    <t>Certifikatori traže najmanje 3–5 primjera NC + KR + verifikacije.</t>
  </si>
  <si>
    <t>UPUTA ZA KORIŠTENJE – REGISTAR AUDITA (PLAN-IA, REG-IA, ZAP-IA)</t>
  </si>
  <si>
    <t>1) Što je registar audita?</t>
  </si>
  <si>
    <t>Registar audita (REG-IA) je dokument u kojem Tehma vodi evidenciju:</t>
  </si>
  <si>
    <t>- planiranih audita,</t>
  </si>
  <si>
    <t>- provedenih audita,</t>
  </si>
  <si>
    <t>- auditnih nalaza,</t>
  </si>
  <si>
    <t>2) Sastavni dokumenti:</t>
  </si>
  <si>
    <t>PLAN-IA – godišnji plan internih audita.</t>
  </si>
  <si>
    <t>REG-IA – evidencija svih provedenih audita.</t>
  </si>
  <si>
    <t>ZAP-IA – zapisnik audita.</t>
  </si>
  <si>
    <t>3) Kako se koristi PLAN-IA?</t>
  </si>
  <si>
    <t>Plan sadrži:</t>
  </si>
  <si>
    <t>- razdoblje,</t>
  </si>
  <si>
    <t>- procese koji se auditiraju,</t>
  </si>
  <si>
    <t>- rizike (na temelju kojih se određuju prioriteti),</t>
  </si>
  <si>
    <t>- auditora,</t>
  </si>
  <si>
    <t>4) Kako se koristi REG-IA?</t>
  </si>
  <si>
    <t>Unosi se:</t>
  </si>
  <si>
    <t>- datum provedenog audita,</t>
  </si>
  <si>
    <t>- proces,</t>
  </si>
  <si>
    <t>- auditor,</t>
  </si>
  <si>
    <t>- nalazi (NC / zapažanja / dobre prakse),</t>
  </si>
  <si>
    <t>- rok za zatvaranje nalaza,</t>
  </si>
  <si>
    <t>5) Kako se koristi ZAP-IA?</t>
  </si>
  <si>
    <t>Zapisnik audita uključuje:</t>
  </si>
  <si>
    <t>- opseg,</t>
  </si>
  <si>
    <t>- intervjuirane osobe,</t>
  </si>
  <si>
    <t>- nalaze,</t>
  </si>
  <si>
    <t>- preporuke,</t>
  </si>
  <si>
    <t>6) Tko vodi registre?</t>
  </si>
  <si>
    <t>MR koordinira audite i vodi REG-IA.</t>
  </si>
  <si>
    <t>Direktor odobrava PLAN-IA.</t>
  </si>
  <si>
    <t>7) Kada se ažurira?</t>
  </si>
  <si>
    <t>- PLAN-IA: jednom godišnje,</t>
  </si>
  <si>
    <t>- REG-IA: nakon svakog audita,</t>
  </si>
  <si>
    <t>- ZAP-IA: unutar 5 dana od provedenog audita.</t>
  </si>
  <si>
    <t>8) Zašto je važno?</t>
  </si>
  <si>
    <t>Interni audit je ključni dokaz funkcioniranja IMS-a (ISO 9001: 9.2 i ISO 14001: 9.2).</t>
  </si>
  <si>
    <t>UPUTA ZA KORIŠTENJE – REGISTAR DOBAVLJAČA</t>
  </si>
  <si>
    <t>1) Što je registar dobavljača?</t>
  </si>
  <si>
    <t>To je tablica u kojoj se evidentiraju svi dobavljači i podizvođači koje Tehma koristi za radove, materijale i usluge.</t>
  </si>
  <si>
    <t>2) Što se unosi?</t>
  </si>
  <si>
    <t>- naziv dobavljača/podizvođača,</t>
  </si>
  <si>
    <t>- vrsta robe/usluge,</t>
  </si>
  <si>
    <t>- ovlaštenja (ako su potrebna),</t>
  </si>
  <si>
    <t>- kriteriji ocjene (kvaliteta, rokovi, cijena, sigurnost),</t>
  </si>
  <si>
    <t>- status odobrenja,</t>
  </si>
  <si>
    <t>- period evaluacije,</t>
  </si>
  <si>
    <t>3) Kako se ocjenjuje dobavljač?</t>
  </si>
  <si>
    <t>Tipični kriteriji:</t>
  </si>
  <si>
    <t>- poštivanje rokova,</t>
  </si>
  <si>
    <t>- kvaliteta isporuke,</t>
  </si>
  <si>
    <t>- dokumentacija,</t>
  </si>
  <si>
    <t>- sigurnosno ponašanje na gradilištu,</t>
  </si>
  <si>
    <t>- nakon završetka većeg projekta,</t>
  </si>
  <si>
    <t>MR i Direktor. Voditelji gradilišta daju inpute.</t>
  </si>
  <si>
    <t>ISO 9001: 8.4 zahtijeva upravljanje vanjskim pružateljima procesa i usluga.</t>
  </si>
  <si>
    <t>UPUTA ZA KORIŠTENJE – OČEVIDNIK OTPADA</t>
  </si>
  <si>
    <t>1) Što je očevidnik otpada?</t>
  </si>
  <si>
    <t>Tablica u kojoj se evidentira:</t>
  </si>
  <si>
    <t>- vrsta otpada,</t>
  </si>
  <si>
    <t>- količina,</t>
  </si>
  <si>
    <t>- datum nastanka,</t>
  </si>
  <si>
    <t>- način privremenog skladištenja,</t>
  </si>
  <si>
    <t>- prijevoznik,</t>
  </si>
  <si>
    <t>- prateći list (PL),</t>
  </si>
  <si>
    <t>2) Kada se vodi?</t>
  </si>
  <si>
    <t>- za sva gradilišta,</t>
  </si>
  <si>
    <t>- za sve vrste otpada (opasni i neopasni),</t>
  </si>
  <si>
    <t>3) Što se prilaže?</t>
  </si>
  <si>
    <t>- prateći listovi,</t>
  </si>
  <si>
    <t>- računi sakupljača,</t>
  </si>
  <si>
    <t>4) Tko vodi očevidnik?</t>
  </si>
  <si>
    <t>HSE referent za sve projekte.</t>
  </si>
  <si>
    <t>Voditelji gradilišta dostavljaju mjesečne podatke.</t>
  </si>
  <si>
    <t>5) Zašto je važan?</t>
  </si>
  <si>
    <t>ISO 14001 i Zakon o gospodarenju otpadom zahtijevaju evidenciju otpada.</t>
  </si>
  <si>
    <t>Očevidnik je dokument koji inspekcija najčešće pregledava.</t>
  </si>
  <si>
    <t>- odredište otpada.</t>
  </si>
  <si>
    <t>- kontinuirano tijekom radova.</t>
  </si>
  <si>
    <t>- fotografije privremenog skladištenja.</t>
  </si>
  <si>
    <t>- Ocjena dobavljača.</t>
  </si>
  <si>
    <t>- komunikacija.</t>
  </si>
  <si>
    <t>- ako dođe do problema s dobavljačem.</t>
  </si>
  <si>
    <t>- korektivne radnje.</t>
  </si>
  <si>
    <t>- statusa zatvaranja nalaza.</t>
  </si>
  <si>
    <t>- termin audita.</t>
  </si>
  <si>
    <t>- Status zatvaranja.</t>
  </si>
  <si>
    <t>Propis</t>
  </si>
  <si>
    <t>Članak / zahtjev</t>
  </si>
  <si>
    <t>Opis zahtjeva</t>
  </si>
  <si>
    <t>Primjenjivo na</t>
  </si>
  <si>
    <t>Dokaz</t>
  </si>
  <si>
    <t>Opći zahtjevi</t>
  </si>
  <si>
    <t>Sva gradilišta</t>
  </si>
  <si>
    <t>Građevinska dozvola, glavni/izvedbeni projekt</t>
  </si>
  <si>
    <t>Usklađeno</t>
  </si>
  <si>
    <t>Prostorni planovi</t>
  </si>
  <si>
    <t>Radovi moraju biti u skladu s prostornim planom</t>
  </si>
  <si>
    <t>Planiranje projekata</t>
  </si>
  <si>
    <t>Izjava projektanta / lokacijska dokumentacija</t>
  </si>
  <si>
    <t>Sprječavanje onečišćenja</t>
  </si>
  <si>
    <t>Identifikacija i upravljanje značajnim aspektima okoliša</t>
  </si>
  <si>
    <t>Matrica aspekata okoliša, zapisi nadzora</t>
  </si>
  <si>
    <t>Evidencija i razdvajanje</t>
  </si>
  <si>
    <t>Očevidnik otpada, PL, računi Čistoće</t>
  </si>
  <si>
    <t>Osposobljavanje radnika</t>
  </si>
  <si>
    <t>Radnici moraju biti osposobljeni za siguran rad</t>
  </si>
  <si>
    <t>Ured i gradilišta</t>
  </si>
  <si>
    <t>Potvrde o osposobljenosti</t>
  </si>
  <si>
    <t>Za dvoje radnika istekla osposobljenost</t>
  </si>
  <si>
    <t>Djelomično usklađeno</t>
  </si>
  <si>
    <t>Pregledi p.p. opreme</t>
  </si>
  <si>
    <t>Redoviti pregledi i servisi aparata i hidrantske mreže</t>
  </si>
  <si>
    <t>Sjedište</t>
  </si>
  <si>
    <t>Zapisnici ispitivanja opreme</t>
  </si>
  <si>
    <t>Zaštita voda</t>
  </si>
  <si>
    <t>Sprječavanje ispuštanja onečišćenja u more i vodotoke</t>
  </si>
  <si>
    <t>Radovi u blizini mora/voda</t>
  </si>
  <si>
    <t>Pregledi gradilišta, upute za rad</t>
  </si>
  <si>
    <t>Zakon o cestama</t>
  </si>
  <si>
    <t>Privremena regulacija prometa</t>
  </si>
  <si>
    <t>Osiguravanje signalizacije gradilišta na javnim prometnicama</t>
  </si>
  <si>
    <t>Gradilišta uz prometnice</t>
  </si>
  <si>
    <t>Fotografije i odobrenja privremene regulacije</t>
  </si>
  <si>
    <t>Pravilnik o građevinskom dnevniku</t>
  </si>
  <si>
    <t>Vođenje dnevnika</t>
  </si>
  <si>
    <t>Obvezno vođenje građevinskog dnevnika</t>
  </si>
  <si>
    <t>Građevinski dnevnik</t>
  </si>
  <si>
    <t>Kod manjih radova dnevnik nije uvijek uredno vođen</t>
  </si>
  <si>
    <t>Pravilnik o gospodarenju građevnim otpadom</t>
  </si>
  <si>
    <t>Razvrstavanje otpada</t>
  </si>
  <si>
    <t>Razdvajanje građevnog otpada po vrstama</t>
  </si>
  <si>
    <t>Gradilišta</t>
  </si>
  <si>
    <t>Označeni kontejneri, fotografije</t>
  </si>
  <si>
    <t>Aspekt okoliša</t>
  </si>
  <si>
    <t>Utjecaj na okoliš</t>
  </si>
  <si>
    <t>Lokacija</t>
  </si>
  <si>
    <t>Kontrole</t>
  </si>
  <si>
    <t>Zakonitost (0/1)</t>
  </si>
  <si>
    <t>Veličina (1–5)</t>
  </si>
  <si>
    <t>Ukupna ocjena</t>
  </si>
  <si>
    <t>Značajan (DA/NE)</t>
  </si>
  <si>
    <t>Strojni iskop</t>
  </si>
  <si>
    <t>Buka</t>
  </si>
  <si>
    <t>Smetanje lokalnom stanovništvu</t>
  </si>
  <si>
    <t>Gradilišta u naselju</t>
  </si>
  <si>
    <t>Rad u dozvoljenom vremenu, ispravna oprema</t>
  </si>
  <si>
    <t>Emisije ispušnih plinova</t>
  </si>
  <si>
    <t>Onečišćenje zraka</t>
  </si>
  <si>
    <t>Održavanje vozila, planiranje ruta</t>
  </si>
  <si>
    <t>Ispranje opreme</t>
  </si>
  <si>
    <t>Definirane zone za ispiranje, zabrana ispiranja u tlo</t>
  </si>
  <si>
    <t>Rukovanje gorivom</t>
  </si>
  <si>
    <t>Potencijalno izlijevanje</t>
  </si>
  <si>
    <t>Onečišćenje tla i podzemnih voda</t>
  </si>
  <si>
    <t>Spremnici s kadicama, upute za rukovanje</t>
  </si>
  <si>
    <t>Rušenje i demontaža</t>
  </si>
  <si>
    <t>Građevinski otpad</t>
  </si>
  <si>
    <t>Zauzimanje prostora, vizualni utjecaj</t>
  </si>
  <si>
    <t>Razdvajanje otpada, odvoz ovlaštenom sakupljaču</t>
  </si>
  <si>
    <t>Administrativni rad</t>
  </si>
  <si>
    <t>Potrošnja papira i energije</t>
  </si>
  <si>
    <t>Neizravni utjecaj na resurse</t>
  </si>
  <si>
    <t>Ured</t>
  </si>
  <si>
    <t>Digitalizacija dokumenata, gašenje računala</t>
  </si>
  <si>
    <t>Potrebe i očekivanja</t>
  </si>
  <si>
    <t>Rizici / mogućnosti</t>
  </si>
  <si>
    <t>Učestalost</t>
  </si>
  <si>
    <t>Investitori / kupci</t>
  </si>
  <si>
    <t>Vanjski</t>
  </si>
  <si>
    <t>Kvalitetni radovi u roku, poštivanje ugovora, komunikacija bez iznenađenja</t>
  </si>
  <si>
    <t>Rizik: nezadovoljstvo i gubitak posla; Prilika: ponovljeni poslovi</t>
  </si>
  <si>
    <t>Sastanci, e-mail, zapisnici</t>
  </si>
  <si>
    <t>Po projektu / mjesečno</t>
  </si>
  <si>
    <t>Unutarnji</t>
  </si>
  <si>
    <t>Sigurni uvjeti rada, jasne upute, redovita plaća</t>
  </si>
  <si>
    <t>Rizik: fluktuacija, nezgode; Prilika: lojalnost i znanje</t>
  </si>
  <si>
    <t>Tjedno / mjesečno</t>
  </si>
  <si>
    <t>Jasne specifikacije, pravodobna plaćanja, pravedni uvjeti</t>
  </si>
  <si>
    <t>Rizik: loša izvedba; Prilika: stabilan lanac izvođača</t>
  </si>
  <si>
    <t>Ugovori, sastanci, e-mail</t>
  </si>
  <si>
    <t>Po projektu</t>
  </si>
  <si>
    <t>Redovite narudžbe, jasne specifikacije, plaćanje na vrijeme</t>
  </si>
  <si>
    <t>Rizik: kašnjenja; Prilika: bolji uvjeti</t>
  </si>
  <si>
    <t>Narudžbenice, e-mail</t>
  </si>
  <si>
    <t>Po potrebi / mjesečno</t>
  </si>
  <si>
    <t>Komunalna društva</t>
  </si>
  <si>
    <t>Pravilno zbrinjavanje otpada i plaćanje usluga</t>
  </si>
  <si>
    <t>Rizik: kazne i prekidi usluge; Prilika: korektni odnosi</t>
  </si>
  <si>
    <t>Računi, izvješća, e-mail</t>
  </si>
  <si>
    <t>Mjesečno / kvartalno</t>
  </si>
  <si>
    <t>Nadležna tijela (inspekcije)</t>
  </si>
  <si>
    <t>Poštivanje zakona, dostupnost dokumentacije</t>
  </si>
  <si>
    <t>Rizik: kazne; Prilika: povjerenje i manje nadzora</t>
  </si>
  <si>
    <t>Službena komunikacija, zapisnici</t>
  </si>
  <si>
    <t>Po potrebi</t>
  </si>
  <si>
    <t>Transparentan i održavan IMS, dostupni dokazi</t>
  </si>
  <si>
    <t>Rizik: neuspješan audit; Prilika: certifikacija i reputacija</t>
  </si>
  <si>
    <t>Godišnje</t>
  </si>
  <si>
    <t>Dobavljač / podizvođač</t>
  </si>
  <si>
    <t>Tip</t>
  </si>
  <si>
    <t>Ključna roba / usluga</t>
  </si>
  <si>
    <t>Kritičnost (1–3)</t>
  </si>
  <si>
    <t>Kvaliteta (1–5)</t>
  </si>
  <si>
    <t>Rokovi (1–5)</t>
  </si>
  <si>
    <t>Zadnja ocjena (1–5)</t>
  </si>
  <si>
    <t>Poduzeće A d.o.o.</t>
  </si>
  <si>
    <t>Podizvođač</t>
  </si>
  <si>
    <t>Zemljani radovi</t>
  </si>
  <si>
    <t>Odobren</t>
  </si>
  <si>
    <t>Stalan partner, manja kašnjenja u sezoni</t>
  </si>
  <si>
    <t>Poduzeće B d.o.o.</t>
  </si>
  <si>
    <t>Dobavljač</t>
  </si>
  <si>
    <t>Beton</t>
  </si>
  <si>
    <t>Pouzdani rokovi isporuke</t>
  </si>
  <si>
    <t>Poduzeće C d.o.o.</t>
  </si>
  <si>
    <t>Armatura</t>
  </si>
  <si>
    <t>Uvjetno odobren</t>
  </si>
  <si>
    <t>Ponekad kasne u špici sezone</t>
  </si>
  <si>
    <t>Poduzeće D d.o.o.</t>
  </si>
  <si>
    <t>Asfalterski radovi</t>
  </si>
  <si>
    <t>Kvalitetna izvedba</t>
  </si>
  <si>
    <t>Komunalno društvo Zadar</t>
  </si>
  <si>
    <t>Dobavljač usluge</t>
  </si>
  <si>
    <t>Odvoz otpada</t>
  </si>
  <si>
    <t>Zakonska obveza, stabilan partner</t>
  </si>
  <si>
    <t>Područje / proces</t>
  </si>
  <si>
    <t>Datum provedbe</t>
  </si>
  <si>
    <t>Verifikacija</t>
  </si>
  <si>
    <t>10.11.2025</t>
  </si>
  <si>
    <t>Gradilište A</t>
  </si>
  <si>
    <t>Nepravilno razdvajanje otpada</t>
  </si>
  <si>
    <t>Radnici nisu bili dovoljno upoznati s pravilima</t>
  </si>
  <si>
    <t>Odmah zaustavljeno odlaganje, upute na licu mjesta</t>
  </si>
  <si>
    <t>Provesti kratku obuku i dodatno označiti kontejnere</t>
  </si>
  <si>
    <t>30.11.2025</t>
  </si>
  <si>
    <t>Provjeriti stanje za 1 mjesec</t>
  </si>
  <si>
    <t>05.10.2025</t>
  </si>
  <si>
    <t>Dokumentacija</t>
  </si>
  <si>
    <t>Nedostaje potpisan građevinski dnevnik za 3 dana</t>
  </si>
  <si>
    <t>Administrativni propust voditelja gradilišta</t>
  </si>
  <si>
    <t>Zatražen naknadni potpis</t>
  </si>
  <si>
    <t>Uvesti tjednu internu kontrolu dnevnika</t>
  </si>
  <si>
    <t>15.10.2025</t>
  </si>
  <si>
    <t>14.10.2025</t>
  </si>
  <si>
    <t>Kontrola pokazala uredno vođenje</t>
  </si>
  <si>
    <t>01.09.2025</t>
  </si>
  <si>
    <t>ZNR</t>
  </si>
  <si>
    <t>Istekla osposobljenost 2 radnika</t>
  </si>
  <si>
    <t>Praćenje kompetencija nije bilo ažurirano</t>
  </si>
  <si>
    <t>Radnici privremeno prebačeni na ne-rizične poslove</t>
  </si>
  <si>
    <t>Organizirati obnovu osposobljavanja i ažurirati registar kompetencija</t>
  </si>
  <si>
    <t>30.09.2025</t>
  </si>
  <si>
    <t>28.09.2025</t>
  </si>
  <si>
    <t>Nakon obuke, svi zapisi ažurirani</t>
  </si>
  <si>
    <t>Godina</t>
  </si>
  <si>
    <t>Tip audita (sistemski/procesni/tematski)</t>
  </si>
  <si>
    <t>Planirani datum</t>
  </si>
  <si>
    <t>Glavni nalazi (sažetak)</t>
  </si>
  <si>
    <t>Izvođenje radova na gradilištu A</t>
  </si>
  <si>
    <t>Procesni</t>
  </si>
  <si>
    <t>15.03.2025</t>
  </si>
  <si>
    <t>16.03.2025</t>
  </si>
  <si>
    <t>Jedna NC (vođenje dnevnika), nekoliko zapažanja</t>
  </si>
  <si>
    <t>NC zatvorena kroz dodatnu kontrolu dnevnika</t>
  </si>
  <si>
    <t>Tematski</t>
  </si>
  <si>
    <t>01.06.2025</t>
  </si>
  <si>
    <t>03.06.2025</t>
  </si>
  <si>
    <t>Jedno zapažanje o boljem označavanju kontejnera</t>
  </si>
  <si>
    <t>Preporučen dodatni natpis na spremnicima</t>
  </si>
  <si>
    <t>IMS cjelina</t>
  </si>
  <si>
    <t>Sistemski</t>
  </si>
  <si>
    <t>01.10.2025</t>
  </si>
  <si>
    <t>Vanjski auditor</t>
  </si>
  <si>
    <t>Audit planiran, u tijeku pripreme</t>
  </si>
  <si>
    <t>Priprema dokumentacije i evidencija</t>
  </si>
  <si>
    <t>Gradilište</t>
  </si>
  <si>
    <t>EWC šifra</t>
  </si>
  <si>
    <t>Količina (t)</t>
  </si>
  <si>
    <t>Način privremenog skladištenja</t>
  </si>
  <si>
    <t>Prijevoznik</t>
  </si>
  <si>
    <t>PL broj</t>
  </si>
  <si>
    <t>Odredište</t>
  </si>
  <si>
    <t>05.11.2025</t>
  </si>
  <si>
    <t>Betonski otpad</t>
  </si>
  <si>
    <t>17 01 01</t>
  </si>
  <si>
    <t>Kontejner na gradilištu</t>
  </si>
  <si>
    <t>Ovlašteni sakupljač X</t>
  </si>
  <si>
    <t>PL-2025-001</t>
  </si>
  <si>
    <t>Ovlašteno odlagalište</t>
  </si>
  <si>
    <t>Uredno zbrinuto</t>
  </si>
  <si>
    <t>Gradilište B</t>
  </si>
  <si>
    <t>17 09 04</t>
  </si>
  <si>
    <t>Kontejner, natkriven</t>
  </si>
  <si>
    <t>PL-2025-002</t>
  </si>
  <si>
    <t>Bez posebnih napomena</t>
  </si>
  <si>
    <t>12.11.2025</t>
  </si>
  <si>
    <t>Metalni otpad</t>
  </si>
  <si>
    <t>17 04 05</t>
  </si>
  <si>
    <t>Spremnik za metal</t>
  </si>
  <si>
    <t>Metal-recycling d.o.o.</t>
  </si>
  <si>
    <t>PL-2025-003</t>
  </si>
  <si>
    <t>Reciklažno dvorište</t>
  </si>
  <si>
    <t>Prodaja otpada</t>
  </si>
  <si>
    <t>15.11.2025</t>
  </si>
  <si>
    <t>Ured Zadar</t>
  </si>
  <si>
    <t>Komunalni otpad</t>
  </si>
  <si>
    <t>20 03 01</t>
  </si>
  <si>
    <t>Spremnik Čistoće</t>
  </si>
  <si>
    <t>Čistoća Zadar</t>
  </si>
  <si>
    <t>Komunalno odlagalište</t>
  </si>
  <si>
    <t>Redovni odvoz</t>
  </si>
  <si>
    <t>Početna vrijednost</t>
  </si>
  <si>
    <t>Kvaliteta</t>
  </si>
  <si>
    <t>Smanjenje reklamacija kupaca</t>
  </si>
  <si>
    <t>Broj reklamacija godišnje</t>
  </si>
  <si>
    <t>U tijeku</t>
  </si>
  <si>
    <t>Pojačana kontrola radova</t>
  </si>
  <si>
    <t>Okoliš</t>
  </si>
  <si>
    <t>Povećanje razdvajanja otpada na gradilištima</t>
  </si>
  <si>
    <t>Postotak pravilno razdvojenog otpada</t>
  </si>
  <si>
    <t>Uvedene dodatne oznake i edukacije</t>
  </si>
  <si>
    <t>Smanjenje broja manjih incidenata</t>
  </si>
  <si>
    <t>Broj incidenata bez ozljede</t>
  </si>
  <si>
    <t>Pojačan nadzor i informiranje</t>
  </si>
  <si>
    <t>Povećanje ažurnosti IMS dokumentacije</t>
  </si>
  <si>
    <t>Postotak dokumenata u važećoj verziji</t>
  </si>
  <si>
    <t>Uvedena procedura upravljanja dokumentima</t>
  </si>
  <si>
    <t>Radno mjesto / uloga</t>
  </si>
  <si>
    <t>Naziv obuke</t>
  </si>
  <si>
    <t>Vrsta obuke (ZNR/stručna/IMS)</t>
  </si>
  <si>
    <t>Datum isteka (ako postoji)</t>
  </si>
  <si>
    <t>Dokaz (potvrda, certifikat, zapisnik)</t>
  </si>
  <si>
    <t>Odgovorna osoba za organizaciju</t>
  </si>
  <si>
    <t>Status (Planirano/Provedeno/Odgođeno)</t>
  </si>
  <si>
    <t>Ivan Mažer</t>
  </si>
  <si>
    <t>Uvod u IMS (ISO 9001 i 14001)</t>
  </si>
  <si>
    <t>IMS</t>
  </si>
  <si>
    <t>10.12.2025</t>
  </si>
  <si>
    <t>Zapisnik s interne edukacije, prezentacija</t>
  </si>
  <si>
    <t>Osnovna edukacija o sustavu</t>
  </si>
  <si>
    <t>Provedeno</t>
  </si>
  <si>
    <t>Rinalda Kalmeta</t>
  </si>
  <si>
    <t>MR / Administracija</t>
  </si>
  <si>
    <t>Upravljanje dokumentacijom i registrima IMS-a</t>
  </si>
  <si>
    <t>Lista prisutnosti, materijali edukacije</t>
  </si>
  <si>
    <t>Fokus na RZZ, PUZ, MATR-RIZ, AO</t>
  </si>
  <si>
    <t>Krešimir Peša</t>
  </si>
  <si>
    <t>Gospodarenje otpadom i aspekti okoliša</t>
  </si>
  <si>
    <t>Stručna / okoliš</t>
  </si>
  <si>
    <t>Potvrda o sudjelovanju, program edukacije</t>
  </si>
  <si>
    <t>Naglasak na zakonske zahtjeve i AO</t>
  </si>
  <si>
    <t>Planirano</t>
  </si>
  <si>
    <t>Voditelji gradilišta – grupa</t>
  </si>
  <si>
    <t>Siguran rad na gradilištu (ZNR)</t>
  </si>
  <si>
    <t>20.01.2026</t>
  </si>
  <si>
    <t>20.01.2029</t>
  </si>
  <si>
    <t>Potvrde o osposobljavanju za rad na siguran način</t>
  </si>
  <si>
    <t>Obnova osposobljavanja svake 3 godine</t>
  </si>
  <si>
    <t>Dokument / proces</t>
  </si>
  <si>
    <t>Oznaka dokumenta (npr. PRIR-IMS-01)</t>
  </si>
  <si>
    <t>Vrsta promjene (Manja/Veća)</t>
  </si>
  <si>
    <t>Razlog promjene</t>
  </si>
  <si>
    <t>Inicijator</t>
  </si>
  <si>
    <t>Datum primjene</t>
  </si>
  <si>
    <t>Verzija nakon promjene</t>
  </si>
  <si>
    <t>Povezani zapisi (NC/KR, audit, zahtjev kupca)</t>
  </si>
  <si>
    <t>Status (Planirano/Otvoreno/Zatvoreno)</t>
  </si>
  <si>
    <t>Priručnik IMS</t>
  </si>
  <si>
    <t>PRIR-IMS-01</t>
  </si>
  <si>
    <t>Veća</t>
  </si>
  <si>
    <t>Dodana procesna karta i pojašnjene uloge HSE referenta</t>
  </si>
  <si>
    <t>Povratna informacija Tehme i zahtjev za jasnijim opisom građevinske djelatnosti</t>
  </si>
  <si>
    <t>MR / konzultant</t>
  </si>
  <si>
    <t>v1.1</t>
  </si>
  <si>
    <t>E-mail komunikacija Tehma – konzultant</t>
  </si>
  <si>
    <t>Postupak upravljanja dokumentima i zapisima</t>
  </si>
  <si>
    <t>PROC-IMS-01</t>
  </si>
  <si>
    <t>Manja</t>
  </si>
  <si>
    <t>Dodana rečenica o informiranju zaposlenika i KPI-jevi za učinkovitost</t>
  </si>
  <si>
    <t>Preporuka konzultanta radi bolje sljedivosti i dokazivosti</t>
  </si>
  <si>
    <t>25.11.2025</t>
  </si>
  <si>
    <t>NC iz internog audita 2025-01</t>
  </si>
  <si>
    <t>Matrica rizika</t>
  </si>
  <si>
    <t>MATR-RIZ</t>
  </si>
  <si>
    <t>Dodani rizici za podizvođače, komunikaciju s investitorom i opremu</t>
  </si>
  <si>
    <t>Analiza rizika na sastanku Uprave i MR-a</t>
  </si>
  <si>
    <t>01.12.2025</t>
  </si>
  <si>
    <t>Zapisnik sastanka Uprave 25.11.2025</t>
  </si>
  <si>
    <t>Politika kvalitete i zaštite okoliša</t>
  </si>
  <si>
    <t>POL-IMS-01</t>
  </si>
  <si>
    <t>Ispravljena formulacija djelatnosti (infrastrukturni radovi umjesto podmorskih radova)</t>
  </si>
  <si>
    <t>Zahtjev Tehme radi usklađivanja sa stvarnom djelatnošću</t>
  </si>
  <si>
    <t>Direktor / konzultant</t>
  </si>
  <si>
    <t>E-mail Rina – Daniel, zahtjevi certifikacijskog tijela</t>
  </si>
  <si>
    <t>OTPAD – Očevidnik otpada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</si>
</sst>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sz val="10"/>
      <color rgb="FFFFFFFF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D3557"/>
        <bgColor rgb="FF1D3557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4" fillId="0" borderId="0" xfId="1" applyAlignment="1">
      <alignment vertical="center"/>
    </xf>
    <xf numFmtId="0" fontId="5" fillId="2" borderId="0" xfId="0" applyFont="1" applyFill="1"/>
    <xf numFmtId="0" fontId="1" fillId="0" borderId="0" xfId="0" applyFont="1" applyAlignment="1">
      <alignment horizontal="right"/>
    </xf>
    <xf numFmtId="10" fontId="1" fillId="0" borderId="0" xfId="0" applyNumberFormat="1" applyFont="1" applyAlignment="1">
      <alignment horizontal="left"/>
    </xf>
    <xf numFmtId="0" fontId="2" fillId="0" borderId="0" xfId="0" quotePrefix="1" applyFont="1"/>
  </cellXfs>
  <cellStyles count="2">
    <cellStyle name="Hyperlink" xfId="1" builtinId="8"/>
    <cellStyle name="Normal" xfId="0" builtinId="0"/>
  </cellStyles>
  <dxfs count="4">
    <dxf>
      <fill>
        <patternFill patternType="solid">
          <fgColor rgb="FFE63946"/>
          <bgColor rgb="FFE63946"/>
        </patternFill>
      </fill>
    </dxf>
    <dxf>
      <fill>
        <patternFill patternType="solid">
          <fgColor rgb="FF8AC926"/>
          <bgColor rgb="FF8AC926"/>
        </patternFill>
      </fill>
    </dxf>
    <dxf>
      <fill>
        <patternFill patternType="solid">
          <fgColor rgb="FFFFCA3A"/>
          <bgColor rgb="FFFFCA3A"/>
        </patternFill>
      </fill>
    </dxf>
    <dxf>
      <fill>
        <patternFill patternType="solid">
          <fgColor rgb="FFE63946"/>
          <bgColor rgb="FFE639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B298D-B2B5-A046-A550-B7FD9A5E6862}">
  <dimension ref="A1:B13"/>
  <sheetViews>
    <sheetView tabSelected="1" zoomScale="140" zoomScaleNormal="140" workbookViewId="0">
      <selection activeCell="B9" sqref="B9"/>
    </sheetView>
  </sheetViews>
  <sheetFormatPr baseColWidth="10" defaultRowHeight="13" x14ac:dyDescent="0.15"/>
  <cols>
    <col min="1" max="1" width="44.1640625" bestFit="1" customWidth="1"/>
    <col min="2" max="2" width="82.1640625" customWidth="1"/>
  </cols>
  <sheetData>
    <row r="1" spans="1:2" x14ac:dyDescent="0.15">
      <c r="A1" s="2" t="s">
        <v>76</v>
      </c>
      <c r="B1" s="2" t="s">
        <v>77</v>
      </c>
    </row>
    <row r="2" spans="1:2" ht="28" x14ac:dyDescent="0.15">
      <c r="A2" s="5" t="s">
        <v>78</v>
      </c>
      <c r="B2" s="4" t="s">
        <v>79</v>
      </c>
    </row>
    <row r="3" spans="1:2" ht="28" x14ac:dyDescent="0.15">
      <c r="A3" s="5" t="s">
        <v>80</v>
      </c>
      <c r="B3" s="4" t="s">
        <v>81</v>
      </c>
    </row>
    <row r="4" spans="1:2" ht="28" x14ac:dyDescent="0.15">
      <c r="A4" s="5" t="s">
        <v>345</v>
      </c>
      <c r="B4" s="4" t="s">
        <v>82</v>
      </c>
    </row>
    <row r="5" spans="1:2" ht="28" x14ac:dyDescent="0.15">
      <c r="A5" s="5" t="s">
        <v>341</v>
      </c>
      <c r="B5" s="4" t="s">
        <v>83</v>
      </c>
    </row>
    <row r="6" spans="1:2" ht="28" x14ac:dyDescent="0.15">
      <c r="A6" s="5" t="s">
        <v>84</v>
      </c>
      <c r="B6" s="4" t="s">
        <v>85</v>
      </c>
    </row>
    <row r="7" spans="1:2" ht="28" x14ac:dyDescent="0.15">
      <c r="A7" s="5" t="s">
        <v>86</v>
      </c>
      <c r="B7" s="4" t="s">
        <v>87</v>
      </c>
    </row>
    <row r="8" spans="1:2" ht="28" x14ac:dyDescent="0.15">
      <c r="A8" s="5" t="s">
        <v>88</v>
      </c>
      <c r="B8" s="4" t="s">
        <v>89</v>
      </c>
    </row>
    <row r="9" spans="1:2" ht="28" x14ac:dyDescent="0.15">
      <c r="A9" s="5" t="s">
        <v>90</v>
      </c>
      <c r="B9" s="4" t="s">
        <v>91</v>
      </c>
    </row>
    <row r="10" spans="1:2" ht="28" x14ac:dyDescent="0.15">
      <c r="A10" s="5" t="s">
        <v>92</v>
      </c>
      <c r="B10" s="4" t="s">
        <v>93</v>
      </c>
    </row>
    <row r="11" spans="1:2" ht="28" x14ac:dyDescent="0.15">
      <c r="A11" s="5" t="s">
        <v>94</v>
      </c>
      <c r="B11" s="4" t="s">
        <v>95</v>
      </c>
    </row>
    <row r="12" spans="1:2" ht="28" x14ac:dyDescent="0.15">
      <c r="A12" s="5" t="s">
        <v>96</v>
      </c>
      <c r="B12" s="4" t="s">
        <v>97</v>
      </c>
    </row>
    <row r="13" spans="1:2" ht="28" x14ac:dyDescent="0.15">
      <c r="A13" s="5" t="s">
        <v>772</v>
      </c>
      <c r="B13" s="4" t="s">
        <v>98</v>
      </c>
    </row>
  </sheetData>
  <hyperlinks>
    <hyperlink ref="A2" location="RZZ!A1" display="RZZ – Registar zakonskih zahtjeva" xr:uid="{8F42EA82-29B6-2E49-B6DD-30248197A788}"/>
    <hyperlink ref="A3" location="PUZ!A1" display="PUZ – Procjena usklađenosti" xr:uid="{BE6BD3DD-2D75-FF4B-9894-9314436A696F}"/>
    <hyperlink ref="A4" location="'MATR-RIZ'!A1" display="MATR-RIZ – Matrica rizika i prilika" xr:uid="{2F2C6C88-A861-014C-AE8E-9A02A2E223D0}"/>
    <hyperlink ref="A5" location="'MATR-AO'!A1" display="MATR-AO – Matrica aspekata okoliša" xr:uid="{A48EBF0A-EFD8-1B4A-8BF6-95C09BB40BA8}"/>
    <hyperlink ref="A6" location="'REG-DION'!A1" display="REG-DION – Registar dionika" xr:uid="{58A4AC0C-47CE-B74E-B112-0D6421E1C4DE}"/>
    <hyperlink ref="A7" location="'REG-CILJ'!A1" display="REG-CILJ – Registar ciljeva" xr:uid="{FC90BC8B-35EB-4E41-9980-6F84B93F5DD3}"/>
    <hyperlink ref="A8" location="'REG-IA'!A1" display="REG-IA – Registar internih audita" xr:uid="{D3586892-5629-4147-8F29-5F6C983D0149}"/>
    <hyperlink ref="A9" location="'REG-NC-KR'!A1" display="REG-NC-KR – Registar nesukladnosti i korektivnih radnji" xr:uid="{E295CDE3-D385-494A-A4CC-C5470E3EA09C}"/>
    <hyperlink ref="A10" location="'REG-OBUKE'!A1" display="REG-OBUKE – Evidencija edukacija / kompetencija" xr:uid="{F9D7B556-62E0-2B43-ACA2-78837135E6DE}"/>
    <hyperlink ref="A11" location="'REG-DOB'!A1" display="REG-DOB – Registar dobavljača / podizvođača" xr:uid="{62D031F2-851D-384C-A156-73DA051BA675}"/>
    <hyperlink ref="A12" location="'REG-PROMJ'!A1" display="REG-PROMJ – Registar promjena dokumentacije" xr:uid="{D5B96037-366A-C745-AA9E-37A8F2048777}"/>
    <hyperlink ref="A13" location="OTPAD!A1" display="OTPAD – Evidencija otpada (sažetak)" xr:uid="{0B860462-56D0-B54D-8EDC-F750DBEEFDA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90947-DF56-FC41-9B54-205B538D5325}">
  <dimension ref="A1:A31"/>
  <sheetViews>
    <sheetView workbookViewId="0">
      <selection activeCell="D11" sqref="D11"/>
    </sheetView>
  </sheetViews>
  <sheetFormatPr baseColWidth="10" defaultRowHeight="13" x14ac:dyDescent="0.15"/>
  <sheetData>
    <row r="1" spans="1:1" x14ac:dyDescent="0.15">
      <c r="A1" t="s">
        <v>297</v>
      </c>
    </row>
    <row r="3" spans="1:1" x14ac:dyDescent="0.15">
      <c r="A3" t="s">
        <v>298</v>
      </c>
    </row>
    <row r="4" spans="1:1" x14ac:dyDescent="0.15">
      <c r="A4" t="s">
        <v>299</v>
      </c>
    </row>
    <row r="6" spans="1:1" x14ac:dyDescent="0.15">
      <c r="A6" t="s">
        <v>300</v>
      </c>
    </row>
    <row r="7" spans="1:1" x14ac:dyDescent="0.15">
      <c r="A7" t="s">
        <v>301</v>
      </c>
    </row>
    <row r="8" spans="1:1" x14ac:dyDescent="0.15">
      <c r="A8" t="s">
        <v>302</v>
      </c>
    </row>
    <row r="9" spans="1:1" x14ac:dyDescent="0.15">
      <c r="A9" t="s">
        <v>303</v>
      </c>
    </row>
    <row r="10" spans="1:1" x14ac:dyDescent="0.15">
      <c r="A10" t="s">
        <v>304</v>
      </c>
    </row>
    <row r="11" spans="1:1" x14ac:dyDescent="0.15">
      <c r="A11" t="s">
        <v>305</v>
      </c>
    </row>
    <row r="12" spans="1:1" x14ac:dyDescent="0.15">
      <c r="A12" t="s">
        <v>306</v>
      </c>
    </row>
    <row r="13" spans="1:1" x14ac:dyDescent="0.15">
      <c r="A13" t="s">
        <v>307</v>
      </c>
    </row>
    <row r="14" spans="1:1" x14ac:dyDescent="0.15">
      <c r="A14" t="e" cm="1">
        <f t="array" ref="A14">- Certifikacijsko tijelo.</f>
        <v>#NAME?</v>
      </c>
    </row>
    <row r="16" spans="1:1" x14ac:dyDescent="0.15">
      <c r="A16" t="s">
        <v>308</v>
      </c>
    </row>
    <row r="17" spans="1:1" x14ac:dyDescent="0.15">
      <c r="A17" t="s">
        <v>309</v>
      </c>
    </row>
    <row r="18" spans="1:1" x14ac:dyDescent="0.15">
      <c r="A18" t="s">
        <v>310</v>
      </c>
    </row>
    <row r="19" spans="1:1" x14ac:dyDescent="0.15">
      <c r="A19" t="s">
        <v>311</v>
      </c>
    </row>
    <row r="20" spans="1:1" x14ac:dyDescent="0.15">
      <c r="A20" t="s">
        <v>312</v>
      </c>
    </row>
    <row r="21" spans="1:1" x14ac:dyDescent="0.15">
      <c r="A21" t="s">
        <v>313</v>
      </c>
    </row>
    <row r="22" spans="1:1" x14ac:dyDescent="0.15">
      <c r="A22" t="s">
        <v>284</v>
      </c>
    </row>
    <row r="23" spans="1:1" x14ac:dyDescent="0.15">
      <c r="A23" t="e" cm="1">
        <f t="array" ref="A23">- Učestalost pregleda.</f>
        <v>#NAME?</v>
      </c>
    </row>
    <row r="25" spans="1:1" x14ac:dyDescent="0.15">
      <c r="A25" t="s">
        <v>271</v>
      </c>
    </row>
    <row r="26" spans="1:1" x14ac:dyDescent="0.15">
      <c r="A26" t="s">
        <v>292</v>
      </c>
    </row>
    <row r="27" spans="1:1" x14ac:dyDescent="0.15">
      <c r="A27" t="s">
        <v>314</v>
      </c>
    </row>
    <row r="28" spans="1:1" x14ac:dyDescent="0.15">
      <c r="A28" t="e" cm="1">
        <f t="array" ref="A28">- kad se pojavi novi investitor ili regulatorni zahtjev.</f>
        <v>#NAME?</v>
      </c>
    </row>
    <row r="30" spans="1:1" x14ac:dyDescent="0.15">
      <c r="A30" t="s">
        <v>315</v>
      </c>
    </row>
    <row r="31" spans="1:1" x14ac:dyDescent="0.15">
      <c r="A31" t="s">
        <v>316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H8"/>
  <sheetViews>
    <sheetView workbookViewId="0">
      <selection activeCell="D14" sqref="D14"/>
    </sheetView>
  </sheetViews>
  <sheetFormatPr baseColWidth="10" defaultColWidth="12.6640625" defaultRowHeight="15.75" customHeight="1" x14ac:dyDescent="0.15"/>
  <cols>
    <col min="1" max="1" width="2.5" customWidth="1"/>
    <col min="2" max="2" width="20.33203125" customWidth="1"/>
    <col min="3" max="3" width="7.33203125" customWidth="1"/>
    <col min="4" max="4" width="54" customWidth="1"/>
    <col min="5" max="5" width="45.83203125" customWidth="1"/>
    <col min="6" max="6" width="24.6640625" customWidth="1"/>
    <col min="7" max="7" width="17.6640625" customWidth="1"/>
    <col min="8" max="8" width="13.6640625" customWidth="1"/>
  </cols>
  <sheetData>
    <row r="1" spans="1:8" ht="15.75" customHeight="1" x14ac:dyDescent="0.15">
      <c r="A1" s="6" t="s">
        <v>0</v>
      </c>
      <c r="B1" s="6" t="s">
        <v>50</v>
      </c>
      <c r="C1" s="6" t="s">
        <v>71</v>
      </c>
      <c r="D1" s="6" t="s">
        <v>542</v>
      </c>
      <c r="E1" s="6" t="s">
        <v>543</v>
      </c>
      <c r="F1" s="6" t="s">
        <v>51</v>
      </c>
      <c r="G1" s="6" t="s">
        <v>544</v>
      </c>
      <c r="H1" s="6" t="s">
        <v>2</v>
      </c>
    </row>
    <row r="2" spans="1:8" ht="15.75" customHeight="1" x14ac:dyDescent="0.15">
      <c r="A2" s="1">
        <v>1</v>
      </c>
      <c r="B2" s="1" t="s">
        <v>545</v>
      </c>
      <c r="C2" s="1" t="s">
        <v>546</v>
      </c>
      <c r="D2" s="1" t="s">
        <v>547</v>
      </c>
      <c r="E2" s="1" t="s">
        <v>548</v>
      </c>
      <c r="F2" s="1" t="s">
        <v>549</v>
      </c>
      <c r="G2" s="1" t="s">
        <v>550</v>
      </c>
      <c r="H2" s="1" t="s">
        <v>52</v>
      </c>
    </row>
    <row r="3" spans="1:8" ht="15.75" customHeight="1" x14ac:dyDescent="0.15">
      <c r="A3" s="1">
        <v>2</v>
      </c>
      <c r="B3" s="1" t="s">
        <v>53</v>
      </c>
      <c r="C3" s="1" t="s">
        <v>551</v>
      </c>
      <c r="D3" s="1" t="s">
        <v>552</v>
      </c>
      <c r="E3" s="1" t="s">
        <v>553</v>
      </c>
      <c r="F3" s="1" t="s">
        <v>54</v>
      </c>
      <c r="G3" s="1" t="s">
        <v>554</v>
      </c>
      <c r="H3" s="1" t="s">
        <v>55</v>
      </c>
    </row>
    <row r="4" spans="1:8" ht="15.75" customHeight="1" x14ac:dyDescent="0.15">
      <c r="A4" s="1">
        <v>3</v>
      </c>
      <c r="B4" s="1" t="s">
        <v>56</v>
      </c>
      <c r="C4" s="1" t="s">
        <v>546</v>
      </c>
      <c r="D4" s="1" t="s">
        <v>555</v>
      </c>
      <c r="E4" s="1" t="s">
        <v>556</v>
      </c>
      <c r="F4" s="1" t="s">
        <v>557</v>
      </c>
      <c r="G4" s="1" t="s">
        <v>558</v>
      </c>
      <c r="H4" s="1" t="s">
        <v>52</v>
      </c>
    </row>
    <row r="5" spans="1:8" ht="15.75" customHeight="1" x14ac:dyDescent="0.15">
      <c r="A5" s="1">
        <v>4</v>
      </c>
      <c r="B5" s="1" t="s">
        <v>57</v>
      </c>
      <c r="C5" s="1" t="s">
        <v>546</v>
      </c>
      <c r="D5" s="1" t="s">
        <v>559</v>
      </c>
      <c r="E5" s="1" t="s">
        <v>560</v>
      </c>
      <c r="F5" s="1" t="s">
        <v>561</v>
      </c>
      <c r="G5" s="1" t="s">
        <v>562</v>
      </c>
      <c r="H5" s="1" t="s">
        <v>40</v>
      </c>
    </row>
    <row r="6" spans="1:8" ht="15.75" customHeight="1" x14ac:dyDescent="0.15">
      <c r="A6" s="1">
        <v>5</v>
      </c>
      <c r="B6" s="1" t="s">
        <v>563</v>
      </c>
      <c r="C6" s="1" t="s">
        <v>546</v>
      </c>
      <c r="D6" s="1" t="s">
        <v>564</v>
      </c>
      <c r="E6" s="1" t="s">
        <v>565</v>
      </c>
      <c r="F6" s="1" t="s">
        <v>566</v>
      </c>
      <c r="G6" s="1" t="s">
        <v>567</v>
      </c>
      <c r="H6" s="1" t="s">
        <v>11</v>
      </c>
    </row>
    <row r="7" spans="1:8" ht="15.75" customHeight="1" x14ac:dyDescent="0.15">
      <c r="A7" s="1">
        <v>6</v>
      </c>
      <c r="B7" s="1" t="s">
        <v>568</v>
      </c>
      <c r="C7" s="1" t="s">
        <v>546</v>
      </c>
      <c r="D7" s="1" t="s">
        <v>569</v>
      </c>
      <c r="E7" s="1" t="s">
        <v>570</v>
      </c>
      <c r="F7" s="1" t="s">
        <v>571</v>
      </c>
      <c r="G7" s="1" t="s">
        <v>572</v>
      </c>
      <c r="H7" s="1" t="s">
        <v>55</v>
      </c>
    </row>
    <row r="8" spans="1:8" ht="15.75" customHeight="1" x14ac:dyDescent="0.15">
      <c r="A8" s="1">
        <v>7</v>
      </c>
      <c r="B8" s="1" t="s">
        <v>58</v>
      </c>
      <c r="C8" s="1" t="s">
        <v>546</v>
      </c>
      <c r="D8" s="1" t="s">
        <v>573</v>
      </c>
      <c r="E8" s="1" t="s">
        <v>574</v>
      </c>
      <c r="F8" s="1" t="s">
        <v>59</v>
      </c>
      <c r="G8" s="1" t="s">
        <v>575</v>
      </c>
      <c r="H8" s="1" t="s">
        <v>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K5"/>
  <sheetViews>
    <sheetView workbookViewId="0">
      <selection sqref="A1:XFD1048576"/>
    </sheetView>
  </sheetViews>
  <sheetFormatPr baseColWidth="10" defaultColWidth="12.6640625" defaultRowHeight="15.75" customHeight="1" x14ac:dyDescent="0.15"/>
  <cols>
    <col min="1" max="1" width="2.5" customWidth="1"/>
    <col min="2" max="2" width="6.1640625" customWidth="1"/>
    <col min="3" max="3" width="11.6640625" customWidth="1"/>
    <col min="4" max="4" width="33.5" customWidth="1"/>
    <col min="5" max="5" width="28.6640625" customWidth="1"/>
    <col min="6" max="6" width="14.6640625" customWidth="1"/>
    <col min="7" max="7" width="13.6640625" customWidth="1"/>
    <col min="8" max="8" width="9.1640625" customWidth="1"/>
    <col min="9" max="9" width="13.6640625" customWidth="1"/>
    <col min="10" max="10" width="6.1640625" customWidth="1"/>
    <col min="11" max="11" width="33.5" customWidth="1"/>
  </cols>
  <sheetData>
    <row r="1" spans="1:11" ht="15.75" customHeight="1" x14ac:dyDescent="0.15">
      <c r="A1" s="6" t="s">
        <v>0</v>
      </c>
      <c r="B1" s="6" t="s">
        <v>632</v>
      </c>
      <c r="C1" s="6" t="s">
        <v>1</v>
      </c>
      <c r="D1" s="6" t="s">
        <v>60</v>
      </c>
      <c r="E1" s="6" t="s">
        <v>61</v>
      </c>
      <c r="F1" s="6" t="s">
        <v>689</v>
      </c>
      <c r="G1" s="6" t="s">
        <v>62</v>
      </c>
      <c r="H1" s="6" t="s">
        <v>20</v>
      </c>
      <c r="I1" s="6" t="s">
        <v>2</v>
      </c>
      <c r="J1" s="6" t="s">
        <v>21</v>
      </c>
      <c r="K1" s="6" t="s">
        <v>4</v>
      </c>
    </row>
    <row r="2" spans="1:11" ht="15.75" customHeight="1" x14ac:dyDescent="0.15">
      <c r="A2" s="1">
        <v>1</v>
      </c>
      <c r="B2" s="1">
        <v>2025</v>
      </c>
      <c r="C2" s="1" t="s">
        <v>690</v>
      </c>
      <c r="D2" s="1" t="s">
        <v>691</v>
      </c>
      <c r="E2" s="1" t="s">
        <v>692</v>
      </c>
      <c r="F2" s="1">
        <v>5</v>
      </c>
      <c r="G2" s="1">
        <v>2</v>
      </c>
      <c r="H2" s="1" t="s">
        <v>110</v>
      </c>
      <c r="I2" s="1" t="s">
        <v>9</v>
      </c>
      <c r="J2" s="1" t="s">
        <v>693</v>
      </c>
      <c r="K2" s="1" t="s">
        <v>694</v>
      </c>
    </row>
    <row r="3" spans="1:11" ht="15.75" customHeight="1" x14ac:dyDescent="0.15">
      <c r="A3" s="1">
        <v>2</v>
      </c>
      <c r="B3" s="1">
        <v>2025</v>
      </c>
      <c r="C3" s="1" t="s">
        <v>695</v>
      </c>
      <c r="D3" s="1" t="s">
        <v>696</v>
      </c>
      <c r="E3" s="1" t="s">
        <v>697</v>
      </c>
      <c r="F3" s="1">
        <v>60</v>
      </c>
      <c r="G3" s="1">
        <v>80</v>
      </c>
      <c r="H3" s="1" t="s">
        <v>110</v>
      </c>
      <c r="I3" s="1" t="s">
        <v>11</v>
      </c>
      <c r="J3" s="1" t="s">
        <v>693</v>
      </c>
      <c r="K3" s="1" t="s">
        <v>698</v>
      </c>
    </row>
    <row r="4" spans="1:11" ht="15.75" customHeight="1" x14ac:dyDescent="0.15">
      <c r="A4" s="1">
        <v>3</v>
      </c>
      <c r="B4" s="1">
        <v>2025</v>
      </c>
      <c r="C4" s="1" t="s">
        <v>624</v>
      </c>
      <c r="D4" s="1" t="s">
        <v>699</v>
      </c>
      <c r="E4" s="1" t="s">
        <v>700</v>
      </c>
      <c r="F4" s="1">
        <v>10</v>
      </c>
      <c r="G4" s="1">
        <v>5</v>
      </c>
      <c r="H4" s="1" t="s">
        <v>110</v>
      </c>
      <c r="I4" s="1" t="s">
        <v>11</v>
      </c>
      <c r="J4" s="1" t="s">
        <v>693</v>
      </c>
      <c r="K4" s="1" t="s">
        <v>701</v>
      </c>
    </row>
    <row r="5" spans="1:11" ht="15.75" customHeight="1" x14ac:dyDescent="0.15">
      <c r="A5" s="1">
        <v>4</v>
      </c>
      <c r="B5" s="1">
        <v>2025</v>
      </c>
      <c r="C5" s="1" t="s">
        <v>615</v>
      </c>
      <c r="D5" s="1" t="s">
        <v>702</v>
      </c>
      <c r="E5" s="1" t="s">
        <v>703</v>
      </c>
      <c r="F5" s="1">
        <v>80</v>
      </c>
      <c r="G5" s="1">
        <v>100</v>
      </c>
      <c r="H5" s="1" t="s">
        <v>220</v>
      </c>
      <c r="I5" s="1" t="s">
        <v>9</v>
      </c>
      <c r="J5" s="1" t="s">
        <v>693</v>
      </c>
      <c r="K5" s="1" t="s">
        <v>704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20579-CF9B-EF4F-AEC7-090EC1BD01D1}">
  <dimension ref="A1:A50"/>
  <sheetViews>
    <sheetView topLeftCell="A24" zoomScale="150" workbookViewId="0">
      <selection activeCell="A53" sqref="A53"/>
    </sheetView>
  </sheetViews>
  <sheetFormatPr baseColWidth="10" defaultRowHeight="13" x14ac:dyDescent="0.15"/>
  <sheetData>
    <row r="1" spans="1:1" x14ac:dyDescent="0.15">
      <c r="A1" t="s">
        <v>376</v>
      </c>
    </row>
    <row r="3" spans="1:1" x14ac:dyDescent="0.15">
      <c r="A3" t="s">
        <v>377</v>
      </c>
    </row>
    <row r="4" spans="1:1" x14ac:dyDescent="0.15">
      <c r="A4" t="s">
        <v>378</v>
      </c>
    </row>
    <row r="5" spans="1:1" x14ac:dyDescent="0.15">
      <c r="A5" t="s">
        <v>379</v>
      </c>
    </row>
    <row r="6" spans="1:1" x14ac:dyDescent="0.15">
      <c r="A6" t="s">
        <v>380</v>
      </c>
    </row>
    <row r="7" spans="1:1" x14ac:dyDescent="0.15">
      <c r="A7" t="s">
        <v>381</v>
      </c>
    </row>
    <row r="8" spans="1:1" x14ac:dyDescent="0.15">
      <c r="A8" s="9" t="s">
        <v>461</v>
      </c>
    </row>
    <row r="10" spans="1:1" x14ac:dyDescent="0.15">
      <c r="A10" t="s">
        <v>382</v>
      </c>
    </row>
    <row r="11" spans="1:1" x14ac:dyDescent="0.15">
      <c r="A11" t="s">
        <v>383</v>
      </c>
    </row>
    <row r="12" spans="1:1" x14ac:dyDescent="0.15">
      <c r="A12" t="s">
        <v>384</v>
      </c>
    </row>
    <row r="13" spans="1:1" x14ac:dyDescent="0.15">
      <c r="A13" t="s">
        <v>385</v>
      </c>
    </row>
    <row r="15" spans="1:1" x14ac:dyDescent="0.15">
      <c r="A15" t="s">
        <v>386</v>
      </c>
    </row>
    <row r="16" spans="1:1" x14ac:dyDescent="0.15">
      <c r="A16" t="s">
        <v>387</v>
      </c>
    </row>
    <row r="17" spans="1:1" x14ac:dyDescent="0.15">
      <c r="A17" t="s">
        <v>388</v>
      </c>
    </row>
    <row r="18" spans="1:1" x14ac:dyDescent="0.15">
      <c r="A18" t="s">
        <v>389</v>
      </c>
    </row>
    <row r="19" spans="1:1" x14ac:dyDescent="0.15">
      <c r="A19" t="s">
        <v>390</v>
      </c>
    </row>
    <row r="20" spans="1:1" x14ac:dyDescent="0.15">
      <c r="A20" t="s">
        <v>391</v>
      </c>
    </row>
    <row r="21" spans="1:1" x14ac:dyDescent="0.15">
      <c r="A21" s="9" t="s">
        <v>462</v>
      </c>
    </row>
    <row r="23" spans="1:1" x14ac:dyDescent="0.15">
      <c r="A23" t="s">
        <v>392</v>
      </c>
    </row>
    <row r="24" spans="1:1" x14ac:dyDescent="0.15">
      <c r="A24" t="s">
        <v>393</v>
      </c>
    </row>
    <row r="25" spans="1:1" x14ac:dyDescent="0.15">
      <c r="A25" t="s">
        <v>394</v>
      </c>
    </row>
    <row r="26" spans="1:1" x14ac:dyDescent="0.15">
      <c r="A26" t="s">
        <v>395</v>
      </c>
    </row>
    <row r="27" spans="1:1" x14ac:dyDescent="0.15">
      <c r="A27" t="s">
        <v>396</v>
      </c>
    </row>
    <row r="28" spans="1:1" x14ac:dyDescent="0.15">
      <c r="A28" t="s">
        <v>397</v>
      </c>
    </row>
    <row r="29" spans="1:1" x14ac:dyDescent="0.15">
      <c r="A29" t="s">
        <v>398</v>
      </c>
    </row>
    <row r="30" spans="1:1" x14ac:dyDescent="0.15">
      <c r="A30" s="9" t="s">
        <v>463</v>
      </c>
    </row>
    <row r="32" spans="1:1" x14ac:dyDescent="0.15">
      <c r="A32" t="s">
        <v>399</v>
      </c>
    </row>
    <row r="33" spans="1:1" x14ac:dyDescent="0.15">
      <c r="A33" t="s">
        <v>400</v>
      </c>
    </row>
    <row r="34" spans="1:1" x14ac:dyDescent="0.15">
      <c r="A34" t="s">
        <v>401</v>
      </c>
    </row>
    <row r="35" spans="1:1" x14ac:dyDescent="0.15">
      <c r="A35" t="s">
        <v>402</v>
      </c>
    </row>
    <row r="36" spans="1:1" x14ac:dyDescent="0.15">
      <c r="A36" t="s">
        <v>403</v>
      </c>
    </row>
    <row r="37" spans="1:1" x14ac:dyDescent="0.15">
      <c r="A37" t="s">
        <v>404</v>
      </c>
    </row>
    <row r="38" spans="1:1" x14ac:dyDescent="0.15">
      <c r="A38" s="9" t="s">
        <v>460</v>
      </c>
    </row>
    <row r="40" spans="1:1" x14ac:dyDescent="0.15">
      <c r="A40" t="s">
        <v>405</v>
      </c>
    </row>
    <row r="41" spans="1:1" x14ac:dyDescent="0.15">
      <c r="A41" t="s">
        <v>406</v>
      </c>
    </row>
    <row r="42" spans="1:1" x14ac:dyDescent="0.15">
      <c r="A42" t="s">
        <v>407</v>
      </c>
    </row>
    <row r="44" spans="1:1" x14ac:dyDescent="0.15">
      <c r="A44" t="s">
        <v>408</v>
      </c>
    </row>
    <row r="45" spans="1:1" x14ac:dyDescent="0.15">
      <c r="A45" t="s">
        <v>409</v>
      </c>
    </row>
    <row r="46" spans="1:1" x14ac:dyDescent="0.15">
      <c r="A46" t="s">
        <v>410</v>
      </c>
    </row>
    <row r="47" spans="1:1" x14ac:dyDescent="0.15">
      <c r="A47" t="s">
        <v>411</v>
      </c>
    </row>
    <row r="49" spans="1:1" x14ac:dyDescent="0.15">
      <c r="A49" t="s">
        <v>412</v>
      </c>
    </row>
    <row r="50" spans="1:1" x14ac:dyDescent="0.15">
      <c r="A50" t="s">
        <v>413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J4"/>
  <sheetViews>
    <sheetView workbookViewId="0">
      <selection sqref="A1:XFD1048576"/>
    </sheetView>
  </sheetViews>
  <sheetFormatPr baseColWidth="10" defaultColWidth="12.6640625" defaultRowHeight="15.75" customHeight="1" x14ac:dyDescent="0.15"/>
  <cols>
    <col min="1" max="1" width="2.5" customWidth="1"/>
    <col min="2" max="2" width="6.1640625" customWidth="1"/>
    <col min="3" max="3" width="23.83203125" customWidth="1"/>
    <col min="4" max="4" width="30.6640625" customWidth="1"/>
    <col min="5" max="5" width="12.5" customWidth="1"/>
    <col min="6" max="6" width="11.1640625" customWidth="1"/>
    <col min="7" max="7" width="11.6640625" customWidth="1"/>
    <col min="8" max="8" width="37.1640625" customWidth="1"/>
    <col min="9" max="9" width="8.1640625" customWidth="1"/>
    <col min="10" max="10" width="33.6640625" customWidth="1"/>
  </cols>
  <sheetData>
    <row r="1" spans="1:10" ht="15.75" customHeight="1" x14ac:dyDescent="0.15">
      <c r="A1" s="6" t="s">
        <v>0</v>
      </c>
      <c r="B1" s="6" t="s">
        <v>632</v>
      </c>
      <c r="C1" s="6" t="s">
        <v>63</v>
      </c>
      <c r="D1" s="6" t="s">
        <v>633</v>
      </c>
      <c r="E1" s="6" t="s">
        <v>634</v>
      </c>
      <c r="F1" s="6" t="s">
        <v>64</v>
      </c>
      <c r="G1" s="6" t="s">
        <v>65</v>
      </c>
      <c r="H1" s="6" t="s">
        <v>635</v>
      </c>
      <c r="I1" s="6" t="s">
        <v>21</v>
      </c>
      <c r="J1" s="6" t="s">
        <v>4</v>
      </c>
    </row>
    <row r="2" spans="1:10" ht="15.75" customHeight="1" x14ac:dyDescent="0.15">
      <c r="A2" s="1">
        <v>1</v>
      </c>
      <c r="B2" s="1">
        <v>2025</v>
      </c>
      <c r="C2" s="1" t="s">
        <v>636</v>
      </c>
      <c r="D2" s="1" t="s">
        <v>637</v>
      </c>
      <c r="E2" s="1" t="s">
        <v>638</v>
      </c>
      <c r="F2" s="1" t="s">
        <v>639</v>
      </c>
      <c r="G2" s="1" t="s">
        <v>9</v>
      </c>
      <c r="H2" s="1" t="s">
        <v>640</v>
      </c>
      <c r="I2" s="1" t="s">
        <v>104</v>
      </c>
      <c r="J2" s="1" t="s">
        <v>641</v>
      </c>
    </row>
    <row r="3" spans="1:10" ht="15.75" customHeight="1" x14ac:dyDescent="0.15">
      <c r="A3" s="1">
        <v>2</v>
      </c>
      <c r="B3" s="1">
        <v>2025</v>
      </c>
      <c r="C3" s="1" t="s">
        <v>209</v>
      </c>
      <c r="D3" s="1" t="s">
        <v>642</v>
      </c>
      <c r="E3" s="1" t="s">
        <v>643</v>
      </c>
      <c r="F3" s="1" t="s">
        <v>644</v>
      </c>
      <c r="G3" s="1" t="s">
        <v>9</v>
      </c>
      <c r="H3" s="1" t="s">
        <v>645</v>
      </c>
      <c r="I3" s="1" t="s">
        <v>104</v>
      </c>
      <c r="J3" s="1" t="s">
        <v>646</v>
      </c>
    </row>
    <row r="4" spans="1:10" ht="15.75" customHeight="1" x14ac:dyDescent="0.15">
      <c r="A4" s="1">
        <v>3</v>
      </c>
      <c r="B4" s="1">
        <v>2025</v>
      </c>
      <c r="C4" s="1" t="s">
        <v>647</v>
      </c>
      <c r="D4" s="1" t="s">
        <v>648</v>
      </c>
      <c r="E4" s="1" t="s">
        <v>649</v>
      </c>
      <c r="G4" s="1" t="s">
        <v>650</v>
      </c>
      <c r="H4" s="1" t="s">
        <v>651</v>
      </c>
      <c r="I4" s="1" t="s">
        <v>111</v>
      </c>
      <c r="J4" s="1" t="s">
        <v>652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5D8E9-AE83-C246-A626-B2349CCC2D44}">
  <dimension ref="A1:A43"/>
  <sheetViews>
    <sheetView workbookViewId="0">
      <selection activeCell="E16" sqref="E16"/>
    </sheetView>
  </sheetViews>
  <sheetFormatPr baseColWidth="10" defaultRowHeight="13" x14ac:dyDescent="0.15"/>
  <sheetData>
    <row r="1" spans="1:1" x14ac:dyDescent="0.15">
      <c r="A1" t="s">
        <v>346</v>
      </c>
    </row>
    <row r="3" spans="1:1" x14ac:dyDescent="0.15">
      <c r="A3" t="s">
        <v>347</v>
      </c>
    </row>
    <row r="4" spans="1:1" x14ac:dyDescent="0.15">
      <c r="A4" t="s">
        <v>348</v>
      </c>
    </row>
    <row r="5" spans="1:1" x14ac:dyDescent="0.15">
      <c r="A5" t="s">
        <v>349</v>
      </c>
    </row>
    <row r="6" spans="1:1" x14ac:dyDescent="0.15">
      <c r="A6" t="s">
        <v>350</v>
      </c>
    </row>
    <row r="7" spans="1:1" x14ac:dyDescent="0.15">
      <c r="A7" t="s">
        <v>351</v>
      </c>
    </row>
    <row r="8" spans="1:1" x14ac:dyDescent="0.15">
      <c r="A8" t="s">
        <v>352</v>
      </c>
    </row>
    <row r="9" spans="1:1" x14ac:dyDescent="0.15">
      <c r="A9" t="e" cm="1">
        <f t="array" ref="A9">- auditne nalaze.</f>
        <v>#NAME?</v>
      </c>
    </row>
    <row r="11" spans="1:1" x14ac:dyDescent="0.15">
      <c r="A11" t="s">
        <v>353</v>
      </c>
    </row>
    <row r="12" spans="1:1" x14ac:dyDescent="0.15">
      <c r="A12" t="s">
        <v>354</v>
      </c>
    </row>
    <row r="13" spans="1:1" x14ac:dyDescent="0.15">
      <c r="A13" t="s">
        <v>355</v>
      </c>
    </row>
    <row r="14" spans="1:1" x14ac:dyDescent="0.15">
      <c r="A14" t="s">
        <v>356</v>
      </c>
    </row>
    <row r="15" spans="1:1" x14ac:dyDescent="0.15">
      <c r="A15" t="s">
        <v>357</v>
      </c>
    </row>
    <row r="16" spans="1:1" x14ac:dyDescent="0.15">
      <c r="A16" t="s">
        <v>358</v>
      </c>
    </row>
    <row r="17" spans="1:1" x14ac:dyDescent="0.15">
      <c r="A17" t="s">
        <v>359</v>
      </c>
    </row>
    <row r="18" spans="1:1" x14ac:dyDescent="0.15">
      <c r="A18" t="s">
        <v>360</v>
      </c>
    </row>
    <row r="19" spans="1:1" x14ac:dyDescent="0.15">
      <c r="A19" t="s">
        <v>361</v>
      </c>
    </row>
    <row r="20" spans="1:1" x14ac:dyDescent="0.15">
      <c r="A20" t="s">
        <v>362</v>
      </c>
    </row>
    <row r="21" spans="1:1" x14ac:dyDescent="0.15">
      <c r="A21" t="s">
        <v>363</v>
      </c>
    </row>
    <row r="23" spans="1:1" x14ac:dyDescent="0.15">
      <c r="A23" t="s">
        <v>364</v>
      </c>
    </row>
    <row r="24" spans="1:1" x14ac:dyDescent="0.15">
      <c r="A24" t="s">
        <v>365</v>
      </c>
    </row>
    <row r="25" spans="1:1" x14ac:dyDescent="0.15">
      <c r="A25" t="s">
        <v>366</v>
      </c>
    </row>
    <row r="26" spans="1:1" x14ac:dyDescent="0.15">
      <c r="A26" t="s">
        <v>367</v>
      </c>
    </row>
    <row r="27" spans="1:1" x14ac:dyDescent="0.15">
      <c r="A27" t="s">
        <v>368</v>
      </c>
    </row>
    <row r="28" spans="1:1" x14ac:dyDescent="0.15">
      <c r="A28" t="s">
        <v>369</v>
      </c>
    </row>
    <row r="29" spans="1:1" x14ac:dyDescent="0.15">
      <c r="A29" t="s">
        <v>370</v>
      </c>
    </row>
    <row r="31" spans="1:1" x14ac:dyDescent="0.15">
      <c r="A31" t="s">
        <v>371</v>
      </c>
    </row>
    <row r="32" spans="1:1" x14ac:dyDescent="0.15">
      <c r="A32" t="e" cm="1">
        <f t="array" ref="A32">- MR vodi cijeli proces.</f>
        <v>#NAME?</v>
      </c>
    </row>
    <row r="33" spans="1:1" x14ac:dyDescent="0.15">
      <c r="A33" t="e" cm="1">
        <f t="array" ref="A33">- Voditelji gradilišta unose operativne informacije.</f>
        <v>#NAME?</v>
      </c>
    </row>
    <row r="34" spans="1:1" x14ac:dyDescent="0.15">
      <c r="A34" t="e" cm="1">
        <f t="array" ref="A34">- HSE unosi okolišne incidente.</f>
        <v>#NAME?</v>
      </c>
    </row>
    <row r="36" spans="1:1" x14ac:dyDescent="0.15">
      <c r="A36" t="s">
        <v>336</v>
      </c>
    </row>
    <row r="37" spans="1:1" x14ac:dyDescent="0.15">
      <c r="A37" t="s">
        <v>372</v>
      </c>
    </row>
    <row r="38" spans="1:1" x14ac:dyDescent="0.15">
      <c r="A38" t="s">
        <v>373</v>
      </c>
    </row>
    <row r="39" spans="1:1" x14ac:dyDescent="0.15">
      <c r="A39" t="e" cm="1">
        <f t="array" ref="A39">- uoči Upravine ocjene.</f>
        <v>#NAME?</v>
      </c>
    </row>
    <row r="41" spans="1:1" x14ac:dyDescent="0.15">
      <c r="A41" t="s">
        <v>275</v>
      </c>
    </row>
    <row r="42" spans="1:1" x14ac:dyDescent="0.15">
      <c r="A42" t="s">
        <v>374</v>
      </c>
    </row>
    <row r="43" spans="1:1" x14ac:dyDescent="0.15">
      <c r="A43" t="s">
        <v>375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L4"/>
  <sheetViews>
    <sheetView workbookViewId="0">
      <selection sqref="A1:XFD1048576"/>
    </sheetView>
  </sheetViews>
  <sheetFormatPr baseColWidth="10" defaultColWidth="12.6640625" defaultRowHeight="15.75" customHeight="1" x14ac:dyDescent="0.15"/>
  <cols>
    <col min="1" max="1" width="2.5" customWidth="1"/>
    <col min="2" max="2" width="9.1640625" customWidth="1"/>
    <col min="3" max="3" width="13.83203125" customWidth="1"/>
    <col min="4" max="4" width="37" customWidth="1"/>
    <col min="5" max="5" width="33.6640625" customWidth="1"/>
    <col min="6" max="6" width="38.33203125" customWidth="1"/>
    <col min="7" max="7" width="50.1640625" customWidth="1"/>
    <col min="8" max="8" width="17.1640625" customWidth="1"/>
    <col min="9" max="9" width="9.1640625" customWidth="1"/>
    <col min="10" max="10" width="12.83203125" customWidth="1"/>
    <col min="11" max="11" width="25.33203125" customWidth="1"/>
    <col min="12" max="12" width="8.1640625" customWidth="1"/>
  </cols>
  <sheetData>
    <row r="1" spans="1:12" ht="15.75" customHeight="1" x14ac:dyDescent="0.15">
      <c r="A1" s="6" t="s">
        <v>0</v>
      </c>
      <c r="B1" s="6" t="s">
        <v>66</v>
      </c>
      <c r="C1" s="6" t="s">
        <v>603</v>
      </c>
      <c r="D1" s="6" t="s">
        <v>67</v>
      </c>
      <c r="E1" s="6" t="s">
        <v>24</v>
      </c>
      <c r="F1" s="6" t="s">
        <v>68</v>
      </c>
      <c r="G1" s="6" t="s">
        <v>19</v>
      </c>
      <c r="H1" s="6" t="s">
        <v>2</v>
      </c>
      <c r="I1" s="6" t="s">
        <v>20</v>
      </c>
      <c r="J1" s="6" t="s">
        <v>604</v>
      </c>
      <c r="K1" s="6" t="s">
        <v>605</v>
      </c>
      <c r="L1" s="6" t="s">
        <v>21</v>
      </c>
    </row>
    <row r="2" spans="1:12" ht="15.75" customHeight="1" x14ac:dyDescent="0.15">
      <c r="A2" s="1">
        <v>1</v>
      </c>
      <c r="B2" s="1" t="s">
        <v>606</v>
      </c>
      <c r="C2" s="1" t="s">
        <v>607</v>
      </c>
      <c r="D2" s="1" t="s">
        <v>608</v>
      </c>
      <c r="E2" s="1" t="s">
        <v>609</v>
      </c>
      <c r="F2" s="1" t="s">
        <v>610</v>
      </c>
      <c r="G2" s="1" t="s">
        <v>611</v>
      </c>
      <c r="H2" s="1" t="s">
        <v>11</v>
      </c>
      <c r="I2" s="1" t="s">
        <v>612</v>
      </c>
      <c r="K2" s="1" t="s">
        <v>613</v>
      </c>
      <c r="L2" s="1" t="s">
        <v>111</v>
      </c>
    </row>
    <row r="3" spans="1:12" ht="15.75" customHeight="1" x14ac:dyDescent="0.15">
      <c r="A3" s="1">
        <v>2</v>
      </c>
      <c r="B3" s="1" t="s">
        <v>614</v>
      </c>
      <c r="C3" s="1" t="s">
        <v>615</v>
      </c>
      <c r="D3" s="1" t="s">
        <v>616</v>
      </c>
      <c r="E3" s="1" t="s">
        <v>617</v>
      </c>
      <c r="F3" s="1" t="s">
        <v>618</v>
      </c>
      <c r="G3" s="1" t="s">
        <v>619</v>
      </c>
      <c r="H3" s="1" t="s">
        <v>9</v>
      </c>
      <c r="I3" s="1" t="s">
        <v>620</v>
      </c>
      <c r="J3" s="1" t="s">
        <v>621</v>
      </c>
      <c r="K3" s="1" t="s">
        <v>622</v>
      </c>
      <c r="L3" s="1" t="s">
        <v>104</v>
      </c>
    </row>
    <row r="4" spans="1:12" ht="15.75" customHeight="1" x14ac:dyDescent="0.15">
      <c r="A4" s="1">
        <v>3</v>
      </c>
      <c r="B4" s="1" t="s">
        <v>623</v>
      </c>
      <c r="C4" s="1" t="s">
        <v>624</v>
      </c>
      <c r="D4" s="1" t="s">
        <v>625</v>
      </c>
      <c r="E4" s="1" t="s">
        <v>626</v>
      </c>
      <c r="F4" s="1" t="s">
        <v>627</v>
      </c>
      <c r="G4" s="1" t="s">
        <v>628</v>
      </c>
      <c r="H4" s="1" t="s">
        <v>137</v>
      </c>
      <c r="I4" s="1" t="s">
        <v>629</v>
      </c>
      <c r="J4" s="1" t="s">
        <v>630</v>
      </c>
      <c r="K4" s="1" t="s">
        <v>631</v>
      </c>
      <c r="L4" s="1" t="s">
        <v>104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5"/>
  <sheetViews>
    <sheetView workbookViewId="0">
      <selection sqref="A1:XFD1048576"/>
    </sheetView>
  </sheetViews>
  <sheetFormatPr baseColWidth="10" defaultColWidth="12.6640625" defaultRowHeight="15.75" customHeight="1" x14ac:dyDescent="0.15"/>
  <cols>
    <col min="1" max="1" width="2.5" customWidth="1"/>
    <col min="2" max="2" width="19.83203125" customWidth="1"/>
    <col min="3" max="3" width="16.5" customWidth="1"/>
    <col min="4" max="4" width="34.5" customWidth="1"/>
    <col min="5" max="5" width="24" customWidth="1"/>
    <col min="6" max="6" width="10.6640625" customWidth="1"/>
    <col min="7" max="7" width="20.1640625" customWidth="1"/>
    <col min="8" max="8" width="37.1640625" customWidth="1"/>
    <col min="9" max="9" width="25.1640625" customWidth="1"/>
    <col min="10" max="10" width="29.6640625" customWidth="1"/>
    <col min="11" max="11" width="30.6640625" customWidth="1"/>
  </cols>
  <sheetData>
    <row r="1" spans="1:11" ht="15.75" customHeight="1" x14ac:dyDescent="0.15">
      <c r="A1" s="6" t="s">
        <v>0</v>
      </c>
      <c r="B1" s="6" t="s">
        <v>69</v>
      </c>
      <c r="C1" s="6" t="s">
        <v>705</v>
      </c>
      <c r="D1" s="6" t="s">
        <v>706</v>
      </c>
      <c r="E1" s="6" t="s">
        <v>707</v>
      </c>
      <c r="F1" s="6" t="s">
        <v>70</v>
      </c>
      <c r="G1" s="6" t="s">
        <v>708</v>
      </c>
      <c r="H1" s="6" t="s">
        <v>709</v>
      </c>
      <c r="I1" s="6" t="s">
        <v>710</v>
      </c>
      <c r="J1" s="6" t="s">
        <v>4</v>
      </c>
      <c r="K1" s="6" t="s">
        <v>711</v>
      </c>
    </row>
    <row r="2" spans="1:11" ht="15.75" customHeight="1" x14ac:dyDescent="0.15">
      <c r="A2" s="1">
        <v>1</v>
      </c>
      <c r="B2" s="1" t="s">
        <v>712</v>
      </c>
      <c r="C2" s="1" t="s">
        <v>52</v>
      </c>
      <c r="D2" s="1" t="s">
        <v>713</v>
      </c>
      <c r="E2" s="1" t="s">
        <v>714</v>
      </c>
      <c r="F2" s="1" t="s">
        <v>715</v>
      </c>
      <c r="H2" s="1" t="s">
        <v>716</v>
      </c>
      <c r="I2" s="1" t="s">
        <v>9</v>
      </c>
      <c r="J2" s="1" t="s">
        <v>717</v>
      </c>
      <c r="K2" s="1" t="s">
        <v>718</v>
      </c>
    </row>
    <row r="3" spans="1:11" ht="15.75" customHeight="1" x14ac:dyDescent="0.15">
      <c r="A3" s="1">
        <v>2</v>
      </c>
      <c r="B3" s="1" t="s">
        <v>719</v>
      </c>
      <c r="C3" s="1" t="s">
        <v>720</v>
      </c>
      <c r="D3" s="1" t="s">
        <v>721</v>
      </c>
      <c r="E3" s="1" t="s">
        <v>714</v>
      </c>
      <c r="F3" s="1" t="s">
        <v>715</v>
      </c>
      <c r="H3" s="1" t="s">
        <v>722</v>
      </c>
      <c r="I3" s="1" t="s">
        <v>52</v>
      </c>
      <c r="J3" s="1" t="s">
        <v>723</v>
      </c>
      <c r="K3" s="1" t="s">
        <v>718</v>
      </c>
    </row>
    <row r="4" spans="1:11" ht="15.75" customHeight="1" x14ac:dyDescent="0.15">
      <c r="A4" s="1">
        <v>3</v>
      </c>
      <c r="B4" s="1" t="s">
        <v>724</v>
      </c>
      <c r="C4" s="1" t="s">
        <v>11</v>
      </c>
      <c r="D4" s="1" t="s">
        <v>725</v>
      </c>
      <c r="E4" s="1" t="s">
        <v>726</v>
      </c>
      <c r="F4" s="1" t="s">
        <v>125</v>
      </c>
      <c r="H4" s="1" t="s">
        <v>727</v>
      </c>
      <c r="I4" s="1" t="s">
        <v>9</v>
      </c>
      <c r="J4" s="1" t="s">
        <v>728</v>
      </c>
      <c r="K4" s="1" t="s">
        <v>729</v>
      </c>
    </row>
    <row r="5" spans="1:11" ht="15.75" customHeight="1" x14ac:dyDescent="0.15">
      <c r="A5" s="1">
        <v>4</v>
      </c>
      <c r="B5" s="1" t="s">
        <v>730</v>
      </c>
      <c r="C5" s="1" t="s">
        <v>47</v>
      </c>
      <c r="D5" s="1" t="s">
        <v>731</v>
      </c>
      <c r="E5" s="1" t="s">
        <v>624</v>
      </c>
      <c r="F5" s="1" t="s">
        <v>732</v>
      </c>
      <c r="G5" s="1" t="s">
        <v>733</v>
      </c>
      <c r="H5" s="1" t="s">
        <v>734</v>
      </c>
      <c r="I5" s="1" t="s">
        <v>137</v>
      </c>
      <c r="J5" s="1" t="s">
        <v>735</v>
      </c>
      <c r="K5" s="1" t="s">
        <v>729</v>
      </c>
    </row>
  </sheetData>
  <dataValidations count="1">
    <dataValidation type="list" allowBlank="1" sqref="K2:K5" xr:uid="{C6012091-3F0F-7149-BDAD-4D0943FA664B}">
      <formula1>"Planirano,Provedeno,Odgođeno"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DC406-F217-6648-8FF5-2B53AF449F42}">
  <dimension ref="A1:A32"/>
  <sheetViews>
    <sheetView zoomScale="142" workbookViewId="0">
      <selection activeCell="A27" sqref="A27"/>
    </sheetView>
  </sheetViews>
  <sheetFormatPr baseColWidth="10" defaultRowHeight="13" x14ac:dyDescent="0.15"/>
  <sheetData>
    <row r="1" spans="1:1" x14ac:dyDescent="0.15">
      <c r="A1" t="s">
        <v>414</v>
      </c>
    </row>
    <row r="3" spans="1:1" x14ac:dyDescent="0.15">
      <c r="A3" t="s">
        <v>415</v>
      </c>
    </row>
    <row r="4" spans="1:1" x14ac:dyDescent="0.15">
      <c r="A4" t="s">
        <v>416</v>
      </c>
    </row>
    <row r="6" spans="1:1" x14ac:dyDescent="0.15">
      <c r="A6" t="s">
        <v>417</v>
      </c>
    </row>
    <row r="7" spans="1:1" x14ac:dyDescent="0.15">
      <c r="A7" t="s">
        <v>418</v>
      </c>
    </row>
    <row r="8" spans="1:1" x14ac:dyDescent="0.15">
      <c r="A8" t="s">
        <v>419</v>
      </c>
    </row>
    <row r="9" spans="1:1" x14ac:dyDescent="0.15">
      <c r="A9" t="s">
        <v>420</v>
      </c>
    </row>
    <row r="10" spans="1:1" x14ac:dyDescent="0.15">
      <c r="A10" t="s">
        <v>421</v>
      </c>
    </row>
    <row r="11" spans="1:1" x14ac:dyDescent="0.15">
      <c r="A11" t="s">
        <v>422</v>
      </c>
    </row>
    <row r="12" spans="1:1" x14ac:dyDescent="0.15">
      <c r="A12" t="s">
        <v>423</v>
      </c>
    </row>
    <row r="13" spans="1:1" x14ac:dyDescent="0.15">
      <c r="A13" s="9" t="s">
        <v>457</v>
      </c>
    </row>
    <row r="15" spans="1:1" x14ac:dyDescent="0.15">
      <c r="A15" t="s">
        <v>424</v>
      </c>
    </row>
    <row r="16" spans="1:1" x14ac:dyDescent="0.15">
      <c r="A16" t="s">
        <v>425</v>
      </c>
    </row>
    <row r="17" spans="1:1" x14ac:dyDescent="0.15">
      <c r="A17" t="s">
        <v>426</v>
      </c>
    </row>
    <row r="18" spans="1:1" x14ac:dyDescent="0.15">
      <c r="A18" t="s">
        <v>427</v>
      </c>
    </row>
    <row r="19" spans="1:1" x14ac:dyDescent="0.15">
      <c r="A19" t="s">
        <v>428</v>
      </c>
    </row>
    <row r="20" spans="1:1" x14ac:dyDescent="0.15">
      <c r="A20" t="s">
        <v>429</v>
      </c>
    </row>
    <row r="21" spans="1:1" x14ac:dyDescent="0.15">
      <c r="A21" s="9" t="s">
        <v>458</v>
      </c>
    </row>
    <row r="23" spans="1:1" x14ac:dyDescent="0.15">
      <c r="A23" t="s">
        <v>271</v>
      </c>
    </row>
    <row r="24" spans="1:1" x14ac:dyDescent="0.15">
      <c r="A24" t="s">
        <v>292</v>
      </c>
    </row>
    <row r="25" spans="1:1" x14ac:dyDescent="0.15">
      <c r="A25" t="s">
        <v>430</v>
      </c>
    </row>
    <row r="26" spans="1:1" x14ac:dyDescent="0.15">
      <c r="A26" s="9" t="s">
        <v>459</v>
      </c>
    </row>
    <row r="28" spans="1:1" x14ac:dyDescent="0.15">
      <c r="A28" t="s">
        <v>273</v>
      </c>
    </row>
    <row r="29" spans="1:1" x14ac:dyDescent="0.15">
      <c r="A29" t="s">
        <v>431</v>
      </c>
    </row>
    <row r="31" spans="1:1" x14ac:dyDescent="0.15">
      <c r="A31" t="s">
        <v>275</v>
      </c>
    </row>
    <row r="32" spans="1:1" x14ac:dyDescent="0.15">
      <c r="A32" t="s">
        <v>432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J6"/>
  <sheetViews>
    <sheetView workbookViewId="0">
      <selection activeCell="D9" sqref="D9"/>
    </sheetView>
  </sheetViews>
  <sheetFormatPr baseColWidth="10" defaultColWidth="12.6640625" defaultRowHeight="15.75" customHeight="1" x14ac:dyDescent="0.15"/>
  <cols>
    <col min="1" max="1" width="2.5" customWidth="1"/>
    <col min="2" max="2" width="19.6640625" customWidth="1"/>
    <col min="3" max="3" width="13.1640625" customWidth="1"/>
    <col min="4" max="4" width="16.33203125" customWidth="1"/>
    <col min="5" max="5" width="12.5" customWidth="1"/>
    <col min="6" max="6" width="11.6640625" customWidth="1"/>
    <col min="7" max="7" width="10.33203125" customWidth="1"/>
    <col min="8" max="8" width="15.6640625" customWidth="1"/>
    <col min="9" max="9" width="12.6640625" customWidth="1"/>
    <col min="10" max="10" width="29.83203125" customWidth="1"/>
  </cols>
  <sheetData>
    <row r="1" spans="1:10" ht="15.75" customHeight="1" x14ac:dyDescent="0.15">
      <c r="A1" s="6" t="s">
        <v>0</v>
      </c>
      <c r="B1" s="6" t="s">
        <v>576</v>
      </c>
      <c r="C1" s="6" t="s">
        <v>577</v>
      </c>
      <c r="D1" s="6" t="s">
        <v>578</v>
      </c>
      <c r="E1" s="6" t="s">
        <v>579</v>
      </c>
      <c r="F1" s="6" t="s">
        <v>580</v>
      </c>
      <c r="G1" s="6" t="s">
        <v>581</v>
      </c>
      <c r="H1" s="6" t="s">
        <v>582</v>
      </c>
      <c r="I1" s="6" t="s">
        <v>21</v>
      </c>
      <c r="J1" s="6" t="s">
        <v>4</v>
      </c>
    </row>
    <row r="2" spans="1:10" ht="15.75" customHeight="1" x14ac:dyDescent="0.15">
      <c r="A2" s="1">
        <v>1</v>
      </c>
      <c r="B2" s="1" t="s">
        <v>583</v>
      </c>
      <c r="C2" s="1" t="s">
        <v>584</v>
      </c>
      <c r="D2" s="1" t="s">
        <v>585</v>
      </c>
      <c r="E2" s="1">
        <v>3</v>
      </c>
      <c r="F2" s="1">
        <v>4</v>
      </c>
      <c r="G2" s="1">
        <v>4</v>
      </c>
      <c r="H2" s="1">
        <v>4</v>
      </c>
      <c r="I2" s="1" t="s">
        <v>586</v>
      </c>
      <c r="J2" s="1" t="s">
        <v>587</v>
      </c>
    </row>
    <row r="3" spans="1:10" ht="15.75" customHeight="1" x14ac:dyDescent="0.15">
      <c r="A3" s="1">
        <v>2</v>
      </c>
      <c r="B3" s="1" t="s">
        <v>588</v>
      </c>
      <c r="C3" s="1" t="s">
        <v>589</v>
      </c>
      <c r="D3" s="1" t="s">
        <v>590</v>
      </c>
      <c r="E3" s="1">
        <v>3</v>
      </c>
      <c r="F3" s="1">
        <v>5</v>
      </c>
      <c r="G3" s="1">
        <v>5</v>
      </c>
      <c r="H3" s="1">
        <v>5</v>
      </c>
      <c r="I3" s="1" t="s">
        <v>586</v>
      </c>
      <c r="J3" s="1" t="s">
        <v>591</v>
      </c>
    </row>
    <row r="4" spans="1:10" ht="15.75" customHeight="1" x14ac:dyDescent="0.15">
      <c r="A4" s="1">
        <v>3</v>
      </c>
      <c r="B4" s="1" t="s">
        <v>592</v>
      </c>
      <c r="C4" s="1" t="s">
        <v>589</v>
      </c>
      <c r="D4" s="1" t="s">
        <v>593</v>
      </c>
      <c r="E4" s="1">
        <v>2</v>
      </c>
      <c r="F4" s="1">
        <v>4</v>
      </c>
      <c r="G4" s="1">
        <v>3</v>
      </c>
      <c r="H4" s="1">
        <v>3</v>
      </c>
      <c r="I4" s="1" t="s">
        <v>594</v>
      </c>
      <c r="J4" s="1" t="s">
        <v>595</v>
      </c>
    </row>
    <row r="5" spans="1:10" ht="15.75" customHeight="1" x14ac:dyDescent="0.15">
      <c r="A5" s="1">
        <v>4</v>
      </c>
      <c r="B5" s="1" t="s">
        <v>596</v>
      </c>
      <c r="C5" s="1" t="s">
        <v>584</v>
      </c>
      <c r="D5" s="1" t="s">
        <v>597</v>
      </c>
      <c r="E5" s="1">
        <v>3</v>
      </c>
      <c r="F5" s="1">
        <v>4</v>
      </c>
      <c r="G5" s="1">
        <v>4</v>
      </c>
      <c r="H5" s="1">
        <v>4</v>
      </c>
      <c r="I5" s="1" t="s">
        <v>586</v>
      </c>
      <c r="J5" s="1" t="s">
        <v>598</v>
      </c>
    </row>
    <row r="6" spans="1:10" ht="15.75" customHeight="1" x14ac:dyDescent="0.15">
      <c r="A6" s="1">
        <v>5</v>
      </c>
      <c r="B6" s="1" t="s">
        <v>599</v>
      </c>
      <c r="C6" s="1" t="s">
        <v>600</v>
      </c>
      <c r="D6" s="1" t="s">
        <v>601</v>
      </c>
      <c r="E6" s="1">
        <v>3</v>
      </c>
      <c r="F6" s="1">
        <v>5</v>
      </c>
      <c r="G6" s="1">
        <v>5</v>
      </c>
      <c r="H6" s="1">
        <v>5</v>
      </c>
      <c r="I6" s="1" t="s">
        <v>586</v>
      </c>
      <c r="J6" s="1" t="s">
        <v>602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751C0-A594-6847-9868-9698A4EC11F6}">
  <dimension ref="A1:A27"/>
  <sheetViews>
    <sheetView workbookViewId="0">
      <selection activeCell="C8" sqref="C8"/>
    </sheetView>
  </sheetViews>
  <sheetFormatPr baseColWidth="10" defaultRowHeight="13" x14ac:dyDescent="0.15"/>
  <sheetData>
    <row r="1" spans="1:1" x14ac:dyDescent="0.15">
      <c r="A1" t="s">
        <v>258</v>
      </c>
    </row>
    <row r="3" spans="1:1" x14ac:dyDescent="0.15">
      <c r="A3" t="s">
        <v>259</v>
      </c>
    </row>
    <row r="4" spans="1:1" x14ac:dyDescent="0.15">
      <c r="A4" t="s">
        <v>260</v>
      </c>
    </row>
    <row r="6" spans="1:1" x14ac:dyDescent="0.15">
      <c r="A6" t="s">
        <v>261</v>
      </c>
    </row>
    <row r="7" spans="1:1" x14ac:dyDescent="0.15">
      <c r="A7" t="s">
        <v>262</v>
      </c>
    </row>
    <row r="8" spans="1:1" x14ac:dyDescent="0.15">
      <c r="A8" t="s">
        <v>263</v>
      </c>
    </row>
    <row r="9" spans="1:1" x14ac:dyDescent="0.15">
      <c r="A9" t="s">
        <v>264</v>
      </c>
    </row>
    <row r="10" spans="1:1" x14ac:dyDescent="0.15">
      <c r="A10" t="s">
        <v>265</v>
      </c>
    </row>
    <row r="11" spans="1:1" x14ac:dyDescent="0.15">
      <c r="A11" t="s">
        <v>266</v>
      </c>
    </row>
    <row r="12" spans="1:1" x14ac:dyDescent="0.15">
      <c r="A12" t="s">
        <v>267</v>
      </c>
    </row>
    <row r="13" spans="1:1" x14ac:dyDescent="0.15">
      <c r="A13" t="s">
        <v>268</v>
      </c>
    </row>
    <row r="15" spans="1:1" x14ac:dyDescent="0.15">
      <c r="A15" t="s">
        <v>269</v>
      </c>
    </row>
    <row r="16" spans="1:1" x14ac:dyDescent="0.15">
      <c r="A16" t="s">
        <v>270</v>
      </c>
    </row>
    <row r="18" spans="1:1" x14ac:dyDescent="0.15">
      <c r="A18" t="s">
        <v>271</v>
      </c>
    </row>
    <row r="19" spans="1:1" x14ac:dyDescent="0.15">
      <c r="A19" t="s">
        <v>245</v>
      </c>
    </row>
    <row r="20" spans="1:1" x14ac:dyDescent="0.15">
      <c r="A20" t="s">
        <v>272</v>
      </c>
    </row>
    <row r="21" spans="1:1" x14ac:dyDescent="0.15">
      <c r="A21" t="e" cm="1">
        <f t="array" ref="A21">- ili kad se pojavi novi Zahtjev investitora ili inspektora.</f>
        <v>#NAME?</v>
      </c>
    </row>
    <row r="23" spans="1:1" x14ac:dyDescent="0.15">
      <c r="A23" t="s">
        <v>273</v>
      </c>
    </row>
    <row r="24" spans="1:1" x14ac:dyDescent="0.15">
      <c r="A24" t="s">
        <v>274</v>
      </c>
    </row>
    <row r="26" spans="1:1" x14ac:dyDescent="0.15">
      <c r="A26" t="s">
        <v>275</v>
      </c>
    </row>
    <row r="27" spans="1:1" x14ac:dyDescent="0.15">
      <c r="A27" t="s">
        <v>276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M5"/>
  <sheetViews>
    <sheetView topLeftCell="B1" workbookViewId="0">
      <selection activeCell="D11" sqref="D11"/>
    </sheetView>
  </sheetViews>
  <sheetFormatPr baseColWidth="10" defaultColWidth="12.6640625" defaultRowHeight="15.75" customHeight="1" x14ac:dyDescent="0.15"/>
  <cols>
    <col min="1" max="1" width="2.5" customWidth="1"/>
    <col min="2" max="2" width="13" customWidth="1"/>
    <col min="3" max="3" width="34.1640625" customWidth="1"/>
    <col min="4" max="4" width="29.33203125" customWidth="1"/>
    <col min="5" max="5" width="22.33203125" customWidth="1"/>
    <col min="6" max="6" width="62.1640625" customWidth="1"/>
    <col min="7" max="7" width="58.5" customWidth="1"/>
    <col min="8" max="8" width="15.6640625" customWidth="1"/>
    <col min="9" max="9" width="6.6640625" customWidth="1"/>
    <col min="11" max="11" width="18.1640625" customWidth="1"/>
    <col min="12" max="12" width="36.83203125" customWidth="1"/>
    <col min="13" max="13" width="29.5" customWidth="1"/>
  </cols>
  <sheetData>
    <row r="1" spans="1:13" ht="15.75" customHeight="1" x14ac:dyDescent="0.15">
      <c r="A1" s="6" t="s">
        <v>0</v>
      </c>
      <c r="B1" s="6" t="s">
        <v>73</v>
      </c>
      <c r="C1" s="6" t="s">
        <v>736</v>
      </c>
      <c r="D1" s="6" t="s">
        <v>737</v>
      </c>
      <c r="E1" s="6" t="s">
        <v>738</v>
      </c>
      <c r="F1" s="6" t="s">
        <v>72</v>
      </c>
      <c r="G1" s="6" t="s">
        <v>739</v>
      </c>
      <c r="H1" s="6" t="s">
        <v>740</v>
      </c>
      <c r="I1" s="6" t="s">
        <v>74</v>
      </c>
      <c r="J1" s="6" t="s">
        <v>741</v>
      </c>
      <c r="K1" s="6" t="s">
        <v>742</v>
      </c>
      <c r="L1" s="6" t="s">
        <v>743</v>
      </c>
      <c r="M1" s="6" t="s">
        <v>744</v>
      </c>
    </row>
    <row r="2" spans="1:13" ht="15.75" customHeight="1" x14ac:dyDescent="0.15">
      <c r="A2" s="1">
        <v>1</v>
      </c>
      <c r="B2" s="1" t="s">
        <v>681</v>
      </c>
      <c r="C2" s="1" t="s">
        <v>745</v>
      </c>
      <c r="D2" s="1" t="s">
        <v>746</v>
      </c>
      <c r="E2" s="1" t="s">
        <v>747</v>
      </c>
      <c r="F2" s="1" t="s">
        <v>748</v>
      </c>
      <c r="G2" s="1" t="s">
        <v>749</v>
      </c>
      <c r="H2" s="1" t="s">
        <v>750</v>
      </c>
      <c r="I2" s="1" t="s">
        <v>52</v>
      </c>
      <c r="J2" s="1" t="s">
        <v>103</v>
      </c>
      <c r="K2" s="1" t="s">
        <v>751</v>
      </c>
      <c r="L2" s="1" t="s">
        <v>752</v>
      </c>
      <c r="M2" s="1" t="s">
        <v>104</v>
      </c>
    </row>
    <row r="3" spans="1:13" ht="15.75" customHeight="1" x14ac:dyDescent="0.15">
      <c r="A3" s="1">
        <v>2</v>
      </c>
      <c r="B3" s="1" t="s">
        <v>103</v>
      </c>
      <c r="C3" s="1" t="s">
        <v>753</v>
      </c>
      <c r="D3" s="1" t="s">
        <v>754</v>
      </c>
      <c r="E3" s="1" t="s">
        <v>755</v>
      </c>
      <c r="F3" s="1" t="s">
        <v>756</v>
      </c>
      <c r="G3" s="1" t="s">
        <v>757</v>
      </c>
      <c r="H3" s="1" t="s">
        <v>9</v>
      </c>
      <c r="I3" s="1" t="s">
        <v>52</v>
      </c>
      <c r="J3" s="1" t="s">
        <v>758</v>
      </c>
      <c r="K3" s="1" t="s">
        <v>751</v>
      </c>
      <c r="L3" s="1" t="s">
        <v>759</v>
      </c>
      <c r="M3" s="1" t="s">
        <v>104</v>
      </c>
    </row>
    <row r="4" spans="1:13" ht="15.75" customHeight="1" x14ac:dyDescent="0.15">
      <c r="A4" s="1">
        <v>3</v>
      </c>
      <c r="B4" s="1" t="s">
        <v>758</v>
      </c>
      <c r="C4" s="1" t="s">
        <v>760</v>
      </c>
      <c r="D4" s="1" t="s">
        <v>761</v>
      </c>
      <c r="E4" s="1" t="s">
        <v>747</v>
      </c>
      <c r="F4" s="1" t="s">
        <v>762</v>
      </c>
      <c r="G4" s="1" t="s">
        <v>763</v>
      </c>
      <c r="H4" s="1" t="s">
        <v>9</v>
      </c>
      <c r="I4" s="1" t="s">
        <v>52</v>
      </c>
      <c r="J4" s="1" t="s">
        <v>764</v>
      </c>
      <c r="K4" s="1" t="s">
        <v>751</v>
      </c>
      <c r="L4" s="1" t="s">
        <v>765</v>
      </c>
      <c r="M4" s="1" t="s">
        <v>111</v>
      </c>
    </row>
    <row r="5" spans="1:13" ht="15.75" customHeight="1" x14ac:dyDescent="0.15">
      <c r="A5" s="1">
        <v>4</v>
      </c>
      <c r="B5" s="1" t="s">
        <v>764</v>
      </c>
      <c r="C5" s="1" t="s">
        <v>766</v>
      </c>
      <c r="D5" s="1" t="s">
        <v>767</v>
      </c>
      <c r="E5" s="1" t="s">
        <v>755</v>
      </c>
      <c r="F5" s="1" t="s">
        <v>768</v>
      </c>
      <c r="G5" s="1" t="s">
        <v>769</v>
      </c>
      <c r="H5" s="1" t="s">
        <v>770</v>
      </c>
      <c r="I5" s="1" t="s">
        <v>52</v>
      </c>
      <c r="J5" s="1" t="s">
        <v>141</v>
      </c>
      <c r="K5" s="1" t="s">
        <v>751</v>
      </c>
      <c r="L5" s="1" t="s">
        <v>771</v>
      </c>
      <c r="M5" s="1" t="s">
        <v>729</v>
      </c>
    </row>
  </sheetData>
  <dataValidations count="2">
    <dataValidation type="list" allowBlank="1" sqref="M2:M5" xr:uid="{F80F835B-F690-5646-81D7-1314E8DB1EDA}">
      <formula1>"Planirano,Otvoreno,Zatvoreno"</formula1>
    </dataValidation>
    <dataValidation type="list" allowBlank="1" sqref="E2:E5" xr:uid="{D609C590-D797-2A42-B7ED-8403D1886BDC}">
      <formula1>"Manja,Veća"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282F0-9D71-7A44-9F94-E1567887830D}">
  <dimension ref="A1:A29"/>
  <sheetViews>
    <sheetView topLeftCell="A12" zoomScale="191" workbookViewId="0">
      <selection activeCell="A22" sqref="A22"/>
    </sheetView>
  </sheetViews>
  <sheetFormatPr baseColWidth="10" defaultRowHeight="13" x14ac:dyDescent="0.15"/>
  <sheetData>
    <row r="1" spans="1:1" x14ac:dyDescent="0.15">
      <c r="A1" t="s">
        <v>433</v>
      </c>
    </row>
    <row r="3" spans="1:1" x14ac:dyDescent="0.15">
      <c r="A3" t="s">
        <v>434</v>
      </c>
    </row>
    <row r="4" spans="1:1" x14ac:dyDescent="0.15">
      <c r="A4" t="s">
        <v>435</v>
      </c>
    </row>
    <row r="5" spans="1:1" x14ac:dyDescent="0.15">
      <c r="A5" t="s">
        <v>436</v>
      </c>
    </row>
    <row r="6" spans="1:1" x14ac:dyDescent="0.15">
      <c r="A6" t="s">
        <v>437</v>
      </c>
    </row>
    <row r="7" spans="1:1" x14ac:dyDescent="0.15">
      <c r="A7" t="s">
        <v>438</v>
      </c>
    </row>
    <row r="8" spans="1:1" x14ac:dyDescent="0.15">
      <c r="A8" t="s">
        <v>439</v>
      </c>
    </row>
    <row r="9" spans="1:1" x14ac:dyDescent="0.15">
      <c r="A9" t="s">
        <v>440</v>
      </c>
    </row>
    <row r="10" spans="1:1" x14ac:dyDescent="0.15">
      <c r="A10" t="s">
        <v>441</v>
      </c>
    </row>
    <row r="11" spans="1:1" x14ac:dyDescent="0.15">
      <c r="A11" s="9" t="s">
        <v>454</v>
      </c>
    </row>
    <row r="13" spans="1:1" x14ac:dyDescent="0.15">
      <c r="A13" t="s">
        <v>442</v>
      </c>
    </row>
    <row r="14" spans="1:1" x14ac:dyDescent="0.15">
      <c r="A14" t="s">
        <v>443</v>
      </c>
    </row>
    <row r="15" spans="1:1" x14ac:dyDescent="0.15">
      <c r="A15" t="s">
        <v>444</v>
      </c>
    </row>
    <row r="16" spans="1:1" x14ac:dyDescent="0.15">
      <c r="A16" s="9" t="s">
        <v>455</v>
      </c>
    </row>
    <row r="18" spans="1:1" x14ac:dyDescent="0.15">
      <c r="A18" t="s">
        <v>445</v>
      </c>
    </row>
    <row r="19" spans="1:1" x14ac:dyDescent="0.15">
      <c r="A19" t="s">
        <v>446</v>
      </c>
    </row>
    <row r="20" spans="1:1" x14ac:dyDescent="0.15">
      <c r="A20" t="s">
        <v>447</v>
      </c>
    </row>
    <row r="21" spans="1:1" x14ac:dyDescent="0.15">
      <c r="A21" s="9" t="s">
        <v>456</v>
      </c>
    </row>
    <row r="23" spans="1:1" x14ac:dyDescent="0.15">
      <c r="A23" t="s">
        <v>448</v>
      </c>
    </row>
    <row r="24" spans="1:1" x14ac:dyDescent="0.15">
      <c r="A24" t="s">
        <v>449</v>
      </c>
    </row>
    <row r="25" spans="1:1" x14ac:dyDescent="0.15">
      <c r="A25" t="s">
        <v>450</v>
      </c>
    </row>
    <row r="27" spans="1:1" x14ac:dyDescent="0.15">
      <c r="A27" t="s">
        <v>451</v>
      </c>
    </row>
    <row r="28" spans="1:1" x14ac:dyDescent="0.15">
      <c r="A28" t="s">
        <v>452</v>
      </c>
    </row>
    <row r="29" spans="1:1" x14ac:dyDescent="0.15">
      <c r="A29" t="s">
        <v>453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K5"/>
  <sheetViews>
    <sheetView workbookViewId="0">
      <selection activeCell="F7" sqref="F7"/>
    </sheetView>
  </sheetViews>
  <sheetFormatPr baseColWidth="10" defaultColWidth="12.6640625" defaultRowHeight="15.75" customHeight="1" x14ac:dyDescent="0.15"/>
  <cols>
    <col min="1" max="1" width="2.5" customWidth="1"/>
    <col min="2" max="3" width="9.1640625" customWidth="1"/>
    <col min="4" max="4" width="20.1640625" customWidth="1"/>
    <col min="5" max="5" width="8" customWidth="1"/>
    <col min="6" max="6" width="8.83203125" customWidth="1"/>
    <col min="7" max="7" width="24" customWidth="1"/>
    <col min="8" max="8" width="16.33203125" customWidth="1"/>
    <col min="9" max="9" width="10.1640625" customWidth="1"/>
    <col min="10" max="10" width="17.5" customWidth="1"/>
    <col min="11" max="11" width="18.6640625" customWidth="1"/>
  </cols>
  <sheetData>
    <row r="1" spans="1:11" ht="15.75" customHeight="1" x14ac:dyDescent="0.15">
      <c r="A1" s="6" t="s">
        <v>0</v>
      </c>
      <c r="B1" s="6" t="s">
        <v>66</v>
      </c>
      <c r="C1" s="6" t="s">
        <v>653</v>
      </c>
      <c r="D1" s="6" t="s">
        <v>75</v>
      </c>
      <c r="E1" s="6" t="s">
        <v>654</v>
      </c>
      <c r="F1" s="6" t="s">
        <v>655</v>
      </c>
      <c r="G1" s="6" t="s">
        <v>656</v>
      </c>
      <c r="H1" s="6" t="s">
        <v>657</v>
      </c>
      <c r="I1" s="6" t="s">
        <v>658</v>
      </c>
      <c r="J1" s="6" t="s">
        <v>659</v>
      </c>
      <c r="K1" s="6" t="s">
        <v>4</v>
      </c>
    </row>
    <row r="2" spans="1:11" ht="15.75" customHeight="1" x14ac:dyDescent="0.15">
      <c r="A2" s="1">
        <v>1</v>
      </c>
      <c r="B2" s="1" t="s">
        <v>660</v>
      </c>
      <c r="C2" s="1" t="s">
        <v>607</v>
      </c>
      <c r="D2" s="1" t="s">
        <v>661</v>
      </c>
      <c r="E2" s="1" t="s">
        <v>662</v>
      </c>
      <c r="F2" s="1">
        <v>3.5</v>
      </c>
      <c r="G2" s="1" t="s">
        <v>663</v>
      </c>
      <c r="H2" s="1" t="s">
        <v>664</v>
      </c>
      <c r="I2" s="1" t="s">
        <v>665</v>
      </c>
      <c r="J2" s="1" t="s">
        <v>666</v>
      </c>
      <c r="K2" s="1" t="s">
        <v>667</v>
      </c>
    </row>
    <row r="3" spans="1:11" ht="15.75" customHeight="1" x14ac:dyDescent="0.15">
      <c r="A3" s="1">
        <v>2</v>
      </c>
      <c r="B3" s="1" t="s">
        <v>606</v>
      </c>
      <c r="C3" s="1" t="s">
        <v>668</v>
      </c>
      <c r="D3" s="1" t="s">
        <v>44</v>
      </c>
      <c r="E3" s="1" t="s">
        <v>669</v>
      </c>
      <c r="F3" s="1">
        <v>1.2</v>
      </c>
      <c r="G3" s="1" t="s">
        <v>670</v>
      </c>
      <c r="H3" s="1" t="s">
        <v>664</v>
      </c>
      <c r="I3" s="1" t="s">
        <v>671</v>
      </c>
      <c r="J3" s="1" t="s">
        <v>666</v>
      </c>
      <c r="K3" s="1" t="s">
        <v>672</v>
      </c>
    </row>
    <row r="4" spans="1:11" ht="15.75" customHeight="1" x14ac:dyDescent="0.15">
      <c r="A4" s="1">
        <v>3</v>
      </c>
      <c r="B4" s="1" t="s">
        <v>673</v>
      </c>
      <c r="C4" s="1" t="s">
        <v>607</v>
      </c>
      <c r="D4" s="1" t="s">
        <v>674</v>
      </c>
      <c r="E4" s="1" t="s">
        <v>675</v>
      </c>
      <c r="F4" s="1">
        <v>0.6</v>
      </c>
      <c r="G4" s="1" t="s">
        <v>676</v>
      </c>
      <c r="H4" s="1" t="s">
        <v>677</v>
      </c>
      <c r="I4" s="1" t="s">
        <v>678</v>
      </c>
      <c r="J4" s="1" t="s">
        <v>679</v>
      </c>
      <c r="K4" s="1" t="s">
        <v>680</v>
      </c>
    </row>
    <row r="5" spans="1:11" ht="15.75" customHeight="1" x14ac:dyDescent="0.15">
      <c r="A5" s="1">
        <v>4</v>
      </c>
      <c r="B5" s="1" t="s">
        <v>681</v>
      </c>
      <c r="C5" s="1" t="s">
        <v>682</v>
      </c>
      <c r="D5" s="1" t="s">
        <v>683</v>
      </c>
      <c r="E5" s="1" t="s">
        <v>684</v>
      </c>
      <c r="F5" s="1">
        <v>0.2</v>
      </c>
      <c r="G5" s="1" t="s">
        <v>685</v>
      </c>
      <c r="H5" s="1" t="s">
        <v>686</v>
      </c>
      <c r="J5" s="1" t="s">
        <v>687</v>
      </c>
      <c r="K5" s="1" t="s">
        <v>688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11"/>
  <sheetViews>
    <sheetView workbookViewId="0">
      <selection activeCell="D16" sqref="D16"/>
    </sheetView>
  </sheetViews>
  <sheetFormatPr baseColWidth="10" defaultColWidth="12.6640625" defaultRowHeight="15.75" customHeight="1" x14ac:dyDescent="0.15"/>
  <cols>
    <col min="1" max="1" width="2.6640625" customWidth="1"/>
    <col min="2" max="2" width="33.6640625" customWidth="1"/>
    <col min="3" max="3" width="23" customWidth="1"/>
    <col min="4" max="4" width="44.83203125" customWidth="1"/>
    <col min="5" max="5" width="20" customWidth="1"/>
    <col min="6" max="6" width="13.6640625" customWidth="1"/>
    <col min="7" max="7" width="33.6640625" customWidth="1"/>
    <col min="8" max="8" width="38" customWidth="1"/>
    <col min="9" max="9" width="16.83203125" customWidth="1"/>
  </cols>
  <sheetData>
    <row r="1" spans="1:9" ht="15.75" customHeight="1" x14ac:dyDescent="0.15">
      <c r="A1" s="6" t="s">
        <v>0</v>
      </c>
      <c r="B1" s="6" t="s">
        <v>464</v>
      </c>
      <c r="C1" s="6" t="s">
        <v>465</v>
      </c>
      <c r="D1" s="6" t="s">
        <v>466</v>
      </c>
      <c r="E1" s="6" t="s">
        <v>467</v>
      </c>
      <c r="F1" s="6" t="s">
        <v>2</v>
      </c>
      <c r="G1" s="6" t="s">
        <v>468</v>
      </c>
      <c r="H1" s="6" t="s">
        <v>4</v>
      </c>
      <c r="I1" s="6" t="s">
        <v>21</v>
      </c>
    </row>
    <row r="2" spans="1:9" ht="15.75" customHeight="1" x14ac:dyDescent="0.15">
      <c r="A2" s="1">
        <v>1</v>
      </c>
      <c r="B2" s="1" t="s">
        <v>5</v>
      </c>
      <c r="C2" s="1" t="s">
        <v>469</v>
      </c>
      <c r="D2" s="1" t="s">
        <v>101</v>
      </c>
      <c r="E2" s="1" t="s">
        <v>470</v>
      </c>
      <c r="F2" s="1" t="s">
        <v>52</v>
      </c>
      <c r="G2" s="1" t="s">
        <v>471</v>
      </c>
      <c r="I2" s="1" t="s">
        <v>472</v>
      </c>
    </row>
    <row r="3" spans="1:9" ht="15.75" customHeight="1" x14ac:dyDescent="0.15">
      <c r="A3" s="1">
        <v>2</v>
      </c>
      <c r="B3" s="1" t="s">
        <v>8</v>
      </c>
      <c r="C3" s="1" t="s">
        <v>473</v>
      </c>
      <c r="D3" s="1" t="s">
        <v>474</v>
      </c>
      <c r="E3" s="1" t="s">
        <v>475</v>
      </c>
      <c r="F3" s="1" t="s">
        <v>9</v>
      </c>
      <c r="G3" s="1" t="s">
        <v>476</v>
      </c>
      <c r="I3" s="1" t="s">
        <v>472</v>
      </c>
    </row>
    <row r="4" spans="1:9" ht="15.75" customHeight="1" x14ac:dyDescent="0.15">
      <c r="A4" s="1">
        <v>3</v>
      </c>
      <c r="B4" s="1" t="s">
        <v>10</v>
      </c>
      <c r="C4" s="1" t="s">
        <v>477</v>
      </c>
      <c r="D4" s="1" t="s">
        <v>478</v>
      </c>
      <c r="E4" s="1" t="s">
        <v>470</v>
      </c>
      <c r="F4" s="1" t="s">
        <v>11</v>
      </c>
      <c r="G4" s="1" t="s">
        <v>479</v>
      </c>
      <c r="I4" s="1" t="s">
        <v>472</v>
      </c>
    </row>
    <row r="5" spans="1:9" ht="15.75" customHeight="1" x14ac:dyDescent="0.15">
      <c r="A5" s="1">
        <v>4</v>
      </c>
      <c r="B5" s="1" t="s">
        <v>12</v>
      </c>
      <c r="C5" s="1" t="s">
        <v>480</v>
      </c>
      <c r="D5" s="1" t="s">
        <v>129</v>
      </c>
      <c r="E5" s="1" t="s">
        <v>470</v>
      </c>
      <c r="F5" s="1" t="s">
        <v>11</v>
      </c>
      <c r="G5" s="1" t="s">
        <v>481</v>
      </c>
      <c r="I5" s="1" t="s">
        <v>472</v>
      </c>
    </row>
    <row r="6" spans="1:9" ht="15.75" customHeight="1" x14ac:dyDescent="0.15">
      <c r="A6" s="1">
        <v>5</v>
      </c>
      <c r="B6" s="1" t="s">
        <v>13</v>
      </c>
      <c r="C6" s="1" t="s">
        <v>482</v>
      </c>
      <c r="D6" s="1" t="s">
        <v>483</v>
      </c>
      <c r="E6" s="1" t="s">
        <v>484</v>
      </c>
      <c r="F6" s="1" t="s">
        <v>52</v>
      </c>
      <c r="G6" s="1" t="s">
        <v>485</v>
      </c>
      <c r="H6" s="1" t="s">
        <v>486</v>
      </c>
      <c r="I6" s="1" t="s">
        <v>487</v>
      </c>
    </row>
    <row r="7" spans="1:9" ht="15.75" customHeight="1" x14ac:dyDescent="0.15">
      <c r="A7" s="1">
        <v>6</v>
      </c>
      <c r="B7" s="1" t="s">
        <v>14</v>
      </c>
      <c r="C7" s="1" t="s">
        <v>488</v>
      </c>
      <c r="D7" s="1" t="s">
        <v>489</v>
      </c>
      <c r="E7" s="1" t="s">
        <v>490</v>
      </c>
      <c r="F7" s="1" t="s">
        <v>11</v>
      </c>
      <c r="G7" s="1" t="s">
        <v>491</v>
      </c>
      <c r="I7" s="1" t="s">
        <v>472</v>
      </c>
    </row>
    <row r="8" spans="1:9" ht="15.75" customHeight="1" x14ac:dyDescent="0.15">
      <c r="A8" s="1">
        <v>7</v>
      </c>
      <c r="B8" s="1" t="s">
        <v>15</v>
      </c>
      <c r="C8" s="1" t="s">
        <v>492</v>
      </c>
      <c r="D8" s="1" t="s">
        <v>493</v>
      </c>
      <c r="E8" s="1" t="s">
        <v>494</v>
      </c>
      <c r="F8" s="1" t="s">
        <v>11</v>
      </c>
      <c r="G8" s="1" t="s">
        <v>495</v>
      </c>
      <c r="I8" s="1" t="s">
        <v>153</v>
      </c>
    </row>
    <row r="9" spans="1:9" ht="15.75" customHeight="1" x14ac:dyDescent="0.15">
      <c r="A9" s="1">
        <v>8</v>
      </c>
      <c r="B9" s="1" t="s">
        <v>496</v>
      </c>
      <c r="C9" s="1" t="s">
        <v>497</v>
      </c>
      <c r="D9" s="1" t="s">
        <v>498</v>
      </c>
      <c r="E9" s="1" t="s">
        <v>499</v>
      </c>
      <c r="F9" s="1" t="s">
        <v>47</v>
      </c>
      <c r="G9" s="1" t="s">
        <v>500</v>
      </c>
      <c r="I9" s="1" t="s">
        <v>487</v>
      </c>
    </row>
    <row r="10" spans="1:9" ht="15.75" customHeight="1" x14ac:dyDescent="0.15">
      <c r="A10" s="1">
        <v>9</v>
      </c>
      <c r="B10" s="1" t="s">
        <v>501</v>
      </c>
      <c r="C10" s="1" t="s">
        <v>502</v>
      </c>
      <c r="D10" s="1" t="s">
        <v>503</v>
      </c>
      <c r="E10" s="1" t="s">
        <v>470</v>
      </c>
      <c r="F10" s="1" t="s">
        <v>47</v>
      </c>
      <c r="G10" s="1" t="s">
        <v>504</v>
      </c>
      <c r="H10" s="1" t="s">
        <v>505</v>
      </c>
      <c r="I10" s="1" t="s">
        <v>487</v>
      </c>
    </row>
    <row r="11" spans="1:9" ht="15.75" customHeight="1" x14ac:dyDescent="0.15">
      <c r="A11" s="1">
        <v>10</v>
      </c>
      <c r="B11" s="1" t="s">
        <v>506</v>
      </c>
      <c r="C11" s="1" t="s">
        <v>507</v>
      </c>
      <c r="D11" s="1" t="s">
        <v>508</v>
      </c>
      <c r="E11" s="1" t="s">
        <v>509</v>
      </c>
      <c r="F11" s="1" t="s">
        <v>11</v>
      </c>
      <c r="G11" s="1" t="s">
        <v>510</v>
      </c>
      <c r="I11" s="1" t="s">
        <v>472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AA1BD-B8BA-0C42-93A2-52500D493FD6}">
  <dimension ref="A1:A29"/>
  <sheetViews>
    <sheetView workbookViewId="0">
      <selection activeCell="F27" sqref="F27"/>
    </sheetView>
  </sheetViews>
  <sheetFormatPr baseColWidth="10" defaultRowHeight="13" x14ac:dyDescent="0.15"/>
  <sheetData>
    <row r="1" spans="1:1" x14ac:dyDescent="0.15">
      <c r="A1" s="3" t="s">
        <v>277</v>
      </c>
    </row>
    <row r="3" spans="1:1" x14ac:dyDescent="0.15">
      <c r="A3" t="s">
        <v>278</v>
      </c>
    </row>
    <row r="4" spans="1:1" x14ac:dyDescent="0.15">
      <c r="A4" t="s">
        <v>279</v>
      </c>
    </row>
    <row r="6" spans="1:1" x14ac:dyDescent="0.15">
      <c r="A6" t="s">
        <v>280</v>
      </c>
    </row>
    <row r="7" spans="1:1" x14ac:dyDescent="0.15">
      <c r="A7" t="s">
        <v>281</v>
      </c>
    </row>
    <row r="8" spans="1:1" x14ac:dyDescent="0.15">
      <c r="A8" t="s">
        <v>282</v>
      </c>
    </row>
    <row r="9" spans="1:1" x14ac:dyDescent="0.15">
      <c r="A9" t="s">
        <v>283</v>
      </c>
    </row>
    <row r="10" spans="1:1" x14ac:dyDescent="0.15">
      <c r="A10" t="s">
        <v>284</v>
      </c>
    </row>
    <row r="11" spans="1:1" x14ac:dyDescent="0.15">
      <c r="A11" t="s">
        <v>285</v>
      </c>
    </row>
    <row r="12" spans="1:1" x14ac:dyDescent="0.15">
      <c r="A12" t="s">
        <v>286</v>
      </c>
    </row>
    <row r="14" spans="1:1" x14ac:dyDescent="0.15">
      <c r="A14" t="s">
        <v>287</v>
      </c>
    </row>
    <row r="15" spans="1:1" x14ac:dyDescent="0.15">
      <c r="A15" t="s">
        <v>288</v>
      </c>
    </row>
    <row r="16" spans="1:1" x14ac:dyDescent="0.15">
      <c r="A16" t="s">
        <v>289</v>
      </c>
    </row>
    <row r="17" spans="1:1" x14ac:dyDescent="0.15">
      <c r="A17" t="s">
        <v>290</v>
      </c>
    </row>
    <row r="19" spans="1:1" x14ac:dyDescent="0.15">
      <c r="A19" t="s">
        <v>291</v>
      </c>
    </row>
    <row r="20" spans="1:1" x14ac:dyDescent="0.15">
      <c r="A20" t="s">
        <v>292</v>
      </c>
    </row>
    <row r="21" spans="1:1" x14ac:dyDescent="0.15">
      <c r="A21" t="s">
        <v>293</v>
      </c>
    </row>
    <row r="22" spans="1:1" x14ac:dyDescent="0.15">
      <c r="A22" t="s">
        <v>294</v>
      </c>
    </row>
    <row r="23" spans="1:1" x14ac:dyDescent="0.15">
      <c r="A23" t="e" cm="1">
        <f t="array" ref="A23">- kada se završi projekt kao dio ocjene usklađenosti.</f>
        <v>#NAME?</v>
      </c>
    </row>
    <row r="25" spans="1:1" x14ac:dyDescent="0.15">
      <c r="A25" t="s">
        <v>273</v>
      </c>
    </row>
    <row r="26" spans="1:1" x14ac:dyDescent="0.15">
      <c r="A26" t="s">
        <v>295</v>
      </c>
    </row>
    <row r="28" spans="1:1" x14ac:dyDescent="0.15">
      <c r="A28" t="s">
        <v>275</v>
      </c>
    </row>
    <row r="29" spans="1:1" x14ac:dyDescent="0.15">
      <c r="A29" t="s">
        <v>296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J23"/>
  <sheetViews>
    <sheetView workbookViewId="0"/>
  </sheetViews>
  <sheetFormatPr baseColWidth="10" defaultColWidth="12.6640625" defaultRowHeight="15.75" customHeight="1" x14ac:dyDescent="0.15"/>
  <cols>
    <col min="1" max="1" width="2.6640625" customWidth="1"/>
    <col min="2" max="2" width="37.6640625" customWidth="1"/>
    <col min="3" max="3" width="47.1640625" customWidth="1"/>
    <col min="4" max="4" width="42.5" customWidth="1"/>
    <col min="5" max="5" width="10.33203125" customWidth="1"/>
    <col min="6" max="6" width="12.33203125" customWidth="1"/>
    <col min="7" max="7" width="17.1640625" customWidth="1"/>
    <col min="8" max="8" width="38.1640625" customWidth="1"/>
    <col min="9" max="9" width="9.1640625" customWidth="1"/>
    <col min="10" max="10" width="10.6640625" customWidth="1"/>
  </cols>
  <sheetData>
    <row r="1" spans="1:10" ht="15.75" customHeight="1" x14ac:dyDescent="0.15">
      <c r="A1" s="6" t="s">
        <v>0</v>
      </c>
      <c r="B1" s="6" t="s">
        <v>99</v>
      </c>
      <c r="C1" s="6" t="s">
        <v>16</v>
      </c>
      <c r="D1" s="6" t="s">
        <v>3</v>
      </c>
      <c r="E1" s="6" t="s">
        <v>17</v>
      </c>
      <c r="F1" s="6" t="s">
        <v>18</v>
      </c>
      <c r="G1" s="6" t="s">
        <v>2</v>
      </c>
      <c r="H1" s="6" t="s">
        <v>19</v>
      </c>
      <c r="I1" s="6" t="s">
        <v>20</v>
      </c>
      <c r="J1" s="6" t="s">
        <v>21</v>
      </c>
    </row>
    <row r="2" spans="1:10" ht="15.75" customHeight="1" x14ac:dyDescent="0.15">
      <c r="A2" s="1">
        <v>1</v>
      </c>
      <c r="B2" s="1" t="s">
        <v>100</v>
      </c>
      <c r="C2" s="1" t="s">
        <v>101</v>
      </c>
      <c r="D2" s="1" t="s">
        <v>102</v>
      </c>
      <c r="E2" s="1">
        <v>3</v>
      </c>
      <c r="F2" s="1" t="s">
        <v>103</v>
      </c>
      <c r="G2" s="1" t="s">
        <v>52</v>
      </c>
      <c r="J2" s="1" t="s">
        <v>104</v>
      </c>
    </row>
    <row r="3" spans="1:10" ht="15.75" customHeight="1" x14ac:dyDescent="0.15">
      <c r="A3" s="1">
        <v>2</v>
      </c>
      <c r="B3" s="1" t="s">
        <v>100</v>
      </c>
      <c r="C3" s="1" t="s">
        <v>105</v>
      </c>
      <c r="D3" s="1" t="s">
        <v>106</v>
      </c>
      <c r="E3" s="1">
        <v>3</v>
      </c>
      <c r="F3" s="1" t="s">
        <v>103</v>
      </c>
      <c r="G3" s="1" t="s">
        <v>52</v>
      </c>
      <c r="H3" s="1"/>
      <c r="I3" s="1"/>
      <c r="J3" s="1" t="s">
        <v>104</v>
      </c>
    </row>
    <row r="4" spans="1:10" ht="15.75" customHeight="1" x14ac:dyDescent="0.15">
      <c r="A4" s="1">
        <v>3</v>
      </c>
      <c r="B4" s="1" t="s">
        <v>100</v>
      </c>
      <c r="C4" s="1" t="s">
        <v>107</v>
      </c>
      <c r="D4" s="1" t="s">
        <v>108</v>
      </c>
      <c r="E4" s="1">
        <v>2</v>
      </c>
      <c r="F4" s="1" t="s">
        <v>103</v>
      </c>
      <c r="G4" s="1" t="s">
        <v>47</v>
      </c>
      <c r="H4" s="1" t="s">
        <v>109</v>
      </c>
      <c r="I4" s="1" t="s">
        <v>110</v>
      </c>
      <c r="J4" s="1" t="s">
        <v>111</v>
      </c>
    </row>
    <row r="5" spans="1:10" ht="15.75" customHeight="1" x14ac:dyDescent="0.15">
      <c r="A5" s="1">
        <v>4</v>
      </c>
      <c r="B5" s="1" t="s">
        <v>112</v>
      </c>
      <c r="C5" s="1" t="s">
        <v>113</v>
      </c>
      <c r="D5" s="1" t="s">
        <v>114</v>
      </c>
      <c r="E5" s="1">
        <v>3</v>
      </c>
      <c r="F5" s="1" t="s">
        <v>103</v>
      </c>
      <c r="G5" s="1" t="s">
        <v>9</v>
      </c>
      <c r="J5" s="1" t="s">
        <v>104</v>
      </c>
    </row>
    <row r="6" spans="1:10" ht="15.75" customHeight="1" x14ac:dyDescent="0.15">
      <c r="A6" s="1">
        <v>5</v>
      </c>
      <c r="B6" s="1" t="s">
        <v>115</v>
      </c>
      <c r="C6" s="1" t="s">
        <v>116</v>
      </c>
      <c r="D6" s="1" t="s">
        <v>117</v>
      </c>
      <c r="E6" s="1">
        <v>3</v>
      </c>
      <c r="F6" s="1" t="s">
        <v>103</v>
      </c>
      <c r="G6" s="1" t="s">
        <v>11</v>
      </c>
      <c r="H6" s="1"/>
      <c r="I6" s="1"/>
      <c r="J6" s="1" t="s">
        <v>104</v>
      </c>
    </row>
    <row r="7" spans="1:10" ht="15.75" customHeight="1" x14ac:dyDescent="0.15">
      <c r="A7" s="1">
        <v>6</v>
      </c>
      <c r="B7" s="1" t="s">
        <v>115</v>
      </c>
      <c r="C7" s="1" t="s">
        <v>118</v>
      </c>
      <c r="D7" s="1" t="s">
        <v>119</v>
      </c>
      <c r="E7" s="1">
        <v>2</v>
      </c>
      <c r="F7" s="1" t="s">
        <v>103</v>
      </c>
      <c r="G7" s="1" t="s">
        <v>11</v>
      </c>
      <c r="H7" s="1" t="s">
        <v>120</v>
      </c>
      <c r="I7" s="1" t="s">
        <v>121</v>
      </c>
      <c r="J7" s="1" t="s">
        <v>111</v>
      </c>
    </row>
    <row r="8" spans="1:10" ht="15.75" customHeight="1" x14ac:dyDescent="0.15">
      <c r="A8" s="1">
        <v>7</v>
      </c>
      <c r="B8" s="1" t="s">
        <v>115</v>
      </c>
      <c r="C8" s="1" t="s">
        <v>122</v>
      </c>
      <c r="D8" s="1" t="s">
        <v>123</v>
      </c>
      <c r="E8" s="1">
        <v>1</v>
      </c>
      <c r="F8" s="1" t="s">
        <v>103</v>
      </c>
      <c r="G8" s="1" t="s">
        <v>11</v>
      </c>
      <c r="H8" s="1" t="s">
        <v>124</v>
      </c>
      <c r="I8" s="1" t="s">
        <v>125</v>
      </c>
      <c r="J8" s="1" t="s">
        <v>111</v>
      </c>
    </row>
    <row r="9" spans="1:10" ht="15.75" customHeight="1" x14ac:dyDescent="0.15">
      <c r="A9" s="1">
        <v>8</v>
      </c>
      <c r="B9" s="1" t="s">
        <v>126</v>
      </c>
      <c r="C9" s="1" t="s">
        <v>127</v>
      </c>
      <c r="D9" s="1" t="s">
        <v>128</v>
      </c>
      <c r="E9" s="1">
        <v>3</v>
      </c>
      <c r="F9" s="1" t="s">
        <v>103</v>
      </c>
      <c r="G9" s="1" t="s">
        <v>11</v>
      </c>
      <c r="J9" s="1" t="s">
        <v>104</v>
      </c>
    </row>
    <row r="10" spans="1:10" ht="15.75" customHeight="1" x14ac:dyDescent="0.15">
      <c r="A10" s="1">
        <v>9</v>
      </c>
      <c r="B10" s="1" t="s">
        <v>126</v>
      </c>
      <c r="C10" s="1" t="s">
        <v>129</v>
      </c>
      <c r="D10" s="1" t="s">
        <v>130</v>
      </c>
      <c r="E10" s="1">
        <v>3</v>
      </c>
      <c r="F10" s="1" t="s">
        <v>103</v>
      </c>
      <c r="G10" s="1" t="s">
        <v>11</v>
      </c>
      <c r="J10" s="1" t="s">
        <v>104</v>
      </c>
    </row>
    <row r="11" spans="1:10" ht="15.75" customHeight="1" x14ac:dyDescent="0.15">
      <c r="A11" s="1">
        <v>10</v>
      </c>
      <c r="B11" s="1" t="s">
        <v>126</v>
      </c>
      <c r="C11" s="1" t="s">
        <v>131</v>
      </c>
      <c r="D11" s="1" t="s">
        <v>132</v>
      </c>
      <c r="E11" s="1">
        <v>2</v>
      </c>
      <c r="F11" s="1" t="s">
        <v>103</v>
      </c>
      <c r="G11" s="1" t="s">
        <v>11</v>
      </c>
      <c r="H11" s="1" t="s">
        <v>133</v>
      </c>
      <c r="I11" s="1" t="s">
        <v>121</v>
      </c>
      <c r="J11" s="1" t="s">
        <v>111</v>
      </c>
    </row>
    <row r="12" spans="1:10" ht="15.75" customHeight="1" x14ac:dyDescent="0.15">
      <c r="A12" s="1">
        <v>11</v>
      </c>
      <c r="B12" s="1" t="s">
        <v>134</v>
      </c>
      <c r="C12" s="1" t="s">
        <v>135</v>
      </c>
      <c r="D12" s="1" t="s">
        <v>136</v>
      </c>
      <c r="E12" s="1">
        <v>3</v>
      </c>
      <c r="F12" s="1" t="s">
        <v>103</v>
      </c>
      <c r="G12" s="1" t="s">
        <v>137</v>
      </c>
      <c r="J12" s="1" t="s">
        <v>104</v>
      </c>
    </row>
    <row r="13" spans="1:10" ht="15.75" customHeight="1" x14ac:dyDescent="0.15">
      <c r="A13" s="1">
        <v>12</v>
      </c>
      <c r="B13" s="1" t="s">
        <v>134</v>
      </c>
      <c r="C13" s="1" t="s">
        <v>138</v>
      </c>
      <c r="D13" s="1" t="s">
        <v>139</v>
      </c>
      <c r="E13" s="1">
        <v>2</v>
      </c>
      <c r="F13" s="1" t="s">
        <v>103</v>
      </c>
      <c r="G13" s="1" t="s">
        <v>137</v>
      </c>
      <c r="H13" s="1" t="s">
        <v>140</v>
      </c>
      <c r="I13" s="1" t="s">
        <v>141</v>
      </c>
      <c r="J13" s="1" t="s">
        <v>111</v>
      </c>
    </row>
    <row r="14" spans="1:10" ht="15.75" customHeight="1" x14ac:dyDescent="0.15">
      <c r="A14" s="1">
        <v>13</v>
      </c>
      <c r="B14" s="1" t="s">
        <v>134</v>
      </c>
      <c r="C14" s="1" t="s">
        <v>142</v>
      </c>
      <c r="D14" s="1" t="s">
        <v>143</v>
      </c>
      <c r="E14" s="1">
        <v>3</v>
      </c>
      <c r="F14" s="1" t="s">
        <v>103</v>
      </c>
      <c r="G14" s="1" t="s">
        <v>11</v>
      </c>
      <c r="J14" s="1" t="s">
        <v>104</v>
      </c>
    </row>
    <row r="15" spans="1:10" ht="15.75" customHeight="1" x14ac:dyDescent="0.15">
      <c r="A15" s="1">
        <v>14</v>
      </c>
      <c r="B15" s="1" t="s">
        <v>144</v>
      </c>
      <c r="C15" s="1" t="s">
        <v>145</v>
      </c>
      <c r="D15" s="1" t="s">
        <v>146</v>
      </c>
      <c r="E15" s="1">
        <v>2</v>
      </c>
      <c r="F15" s="1" t="s">
        <v>103</v>
      </c>
      <c r="G15" s="1" t="s">
        <v>11</v>
      </c>
      <c r="H15" s="1" t="s">
        <v>147</v>
      </c>
      <c r="I15" s="1" t="s">
        <v>110</v>
      </c>
      <c r="J15" s="1" t="s">
        <v>111</v>
      </c>
    </row>
    <row r="16" spans="1:10" ht="15.75" customHeight="1" x14ac:dyDescent="0.15">
      <c r="A16" s="1">
        <v>15</v>
      </c>
      <c r="B16" s="1" t="s">
        <v>144</v>
      </c>
      <c r="C16" s="1" t="s">
        <v>148</v>
      </c>
      <c r="D16" s="1" t="s">
        <v>149</v>
      </c>
      <c r="E16" s="1">
        <v>3</v>
      </c>
      <c r="F16" s="1" t="s">
        <v>103</v>
      </c>
      <c r="G16" s="1" t="s">
        <v>11</v>
      </c>
      <c r="J16" s="1" t="s">
        <v>104</v>
      </c>
    </row>
    <row r="17" spans="1:10" ht="15.75" customHeight="1" x14ac:dyDescent="0.15">
      <c r="A17" s="1">
        <v>16</v>
      </c>
      <c r="B17" s="1" t="s">
        <v>150</v>
      </c>
      <c r="C17" s="1" t="s">
        <v>151</v>
      </c>
      <c r="D17" s="1" t="s">
        <v>152</v>
      </c>
      <c r="E17" s="1">
        <v>3</v>
      </c>
      <c r="F17" s="1" t="s">
        <v>103</v>
      </c>
      <c r="G17" s="1" t="s">
        <v>11</v>
      </c>
      <c r="J17" s="1" t="s">
        <v>153</v>
      </c>
    </row>
    <row r="18" spans="1:10" ht="15.75" customHeight="1" x14ac:dyDescent="0.15">
      <c r="A18" s="1">
        <v>17</v>
      </c>
      <c r="B18" s="1" t="s">
        <v>150</v>
      </c>
      <c r="C18" s="1" t="s">
        <v>154</v>
      </c>
      <c r="D18" s="1" t="s">
        <v>155</v>
      </c>
      <c r="E18" s="1">
        <v>2</v>
      </c>
      <c r="F18" s="1" t="s">
        <v>103</v>
      </c>
      <c r="G18" s="1" t="s">
        <v>11</v>
      </c>
      <c r="H18" s="1" t="s">
        <v>156</v>
      </c>
      <c r="I18" s="1" t="s">
        <v>157</v>
      </c>
      <c r="J18" s="1" t="s">
        <v>111</v>
      </c>
    </row>
    <row r="19" spans="1:10" ht="15.75" customHeight="1" x14ac:dyDescent="0.15">
      <c r="A19" s="1">
        <v>18</v>
      </c>
      <c r="B19" s="1" t="s">
        <v>158</v>
      </c>
      <c r="C19" s="1" t="s">
        <v>159</v>
      </c>
      <c r="D19" s="1" t="s">
        <v>160</v>
      </c>
      <c r="E19" s="1">
        <v>2</v>
      </c>
      <c r="F19" s="1" t="s">
        <v>103</v>
      </c>
      <c r="G19" s="1" t="s">
        <v>47</v>
      </c>
      <c r="H19" s="1" t="s">
        <v>161</v>
      </c>
      <c r="I19" s="1" t="s">
        <v>121</v>
      </c>
      <c r="J19" s="1" t="s">
        <v>111</v>
      </c>
    </row>
    <row r="20" spans="1:10" ht="15.75" customHeight="1" x14ac:dyDescent="0.15">
      <c r="A20" s="1">
        <v>19</v>
      </c>
      <c r="B20" s="1" t="s">
        <v>162</v>
      </c>
      <c r="C20" s="1" t="s">
        <v>163</v>
      </c>
      <c r="D20" s="1" t="s">
        <v>164</v>
      </c>
      <c r="E20" s="1">
        <v>3</v>
      </c>
      <c r="F20" s="1" t="s">
        <v>103</v>
      </c>
      <c r="G20" s="1" t="s">
        <v>52</v>
      </c>
      <c r="J20" s="1" t="s">
        <v>104</v>
      </c>
    </row>
    <row r="21" spans="1:10" ht="15.75" customHeight="1" x14ac:dyDescent="0.15">
      <c r="A21" s="1">
        <v>20</v>
      </c>
      <c r="B21" s="1" t="s">
        <v>165</v>
      </c>
      <c r="C21" s="1" t="s">
        <v>166</v>
      </c>
      <c r="D21" s="1" t="s">
        <v>167</v>
      </c>
      <c r="E21" s="1">
        <v>2</v>
      </c>
      <c r="F21" s="1" t="s">
        <v>103</v>
      </c>
      <c r="G21" s="1" t="s">
        <v>9</v>
      </c>
      <c r="H21" s="1" t="s">
        <v>168</v>
      </c>
      <c r="I21" s="1" t="s">
        <v>121</v>
      </c>
      <c r="J21" s="1" t="s">
        <v>111</v>
      </c>
    </row>
    <row r="23" spans="1:10" ht="15.75" customHeight="1" x14ac:dyDescent="0.15">
      <c r="B23" s="7" t="s">
        <v>169</v>
      </c>
      <c r="C23" s="8">
        <f>IF(COUNTA(E2:E21)=0,"",COUNTIF(E2:E21,"3")/COUNTA(E2:E21))</f>
        <v>0.55000000000000004</v>
      </c>
    </row>
  </sheetData>
  <conditionalFormatting sqref="E2:E21">
    <cfRule type="cellIs" dxfId="3" priority="1" stopIfTrue="1" operator="equal">
      <formula>1</formula>
    </cfRule>
    <cfRule type="cellIs" dxfId="2" priority="2" stopIfTrue="1" operator="equal">
      <formula>2</formula>
    </cfRule>
    <cfRule type="cellIs" dxfId="1" priority="3" stopIfTrue="1" operator="equal">
      <formula>3</formula>
    </cfRule>
  </conditionalFormatting>
  <conditionalFormatting sqref="J2:J21">
    <cfRule type="cellIs" dxfId="0" priority="4" stopIfTrue="1" operator="equal">
      <formula>"Otvoreno"</formula>
    </cfRule>
  </conditionalFormatting>
  <dataValidations count="3">
    <dataValidation type="list" allowBlank="1" sqref="E2:E21" xr:uid="{107D6372-5C0E-454D-AA04-FA0486A066B8}">
      <formula1>"1,2,3"</formula1>
    </dataValidation>
    <dataValidation type="list" allowBlank="1" sqref="J2:J21" xr:uid="{82BF6AD9-A558-E24D-A8D0-0571CBFE203C}">
      <formula1>"Zatvoreno,Otvoreno,N/P"</formula1>
    </dataValidation>
    <dataValidation type="list" allowBlank="1" sqref="G2:G21" xr:uid="{31EC4EDD-04AC-8447-8606-7C85E129E026}">
      <formula1>"Direktor,MR,HSE referent,Voditelj gradilišta"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9FB4B-9A92-0A47-9764-A7CF8AA59A07}">
  <dimension ref="A1:A51"/>
  <sheetViews>
    <sheetView topLeftCell="A11" workbookViewId="0">
      <selection activeCell="A52" sqref="A52"/>
    </sheetView>
  </sheetViews>
  <sheetFormatPr baseColWidth="10" defaultRowHeight="13" x14ac:dyDescent="0.15"/>
  <cols>
    <col min="1" max="1" width="182.33203125" bestFit="1" customWidth="1"/>
  </cols>
  <sheetData>
    <row r="1" spans="1:1" x14ac:dyDescent="0.15">
      <c r="A1" s="3" t="s">
        <v>342</v>
      </c>
    </row>
    <row r="3" spans="1:1" x14ac:dyDescent="0.15">
      <c r="A3" s="3" t="s">
        <v>343</v>
      </c>
    </row>
    <row r="4" spans="1:1" x14ac:dyDescent="0.15">
      <c r="A4" t="s">
        <v>221</v>
      </c>
    </row>
    <row r="6" spans="1:1" x14ac:dyDescent="0.15">
      <c r="A6" t="s">
        <v>222</v>
      </c>
    </row>
    <row r="7" spans="1:1" x14ac:dyDescent="0.15">
      <c r="A7" t="s">
        <v>223</v>
      </c>
    </row>
    <row r="8" spans="1:1" x14ac:dyDescent="0.15">
      <c r="A8" t="s">
        <v>224</v>
      </c>
    </row>
    <row r="9" spans="1:1" x14ac:dyDescent="0.15">
      <c r="A9" t="s">
        <v>225</v>
      </c>
    </row>
    <row r="10" spans="1:1" x14ac:dyDescent="0.15">
      <c r="A10" t="s">
        <v>226</v>
      </c>
    </row>
    <row r="12" spans="1:1" x14ac:dyDescent="0.15">
      <c r="A12" t="s">
        <v>227</v>
      </c>
    </row>
    <row r="13" spans="1:1" x14ac:dyDescent="0.15">
      <c r="A13" t="s">
        <v>228</v>
      </c>
    </row>
    <row r="14" spans="1:1" x14ac:dyDescent="0.15">
      <c r="A14" t="s">
        <v>229</v>
      </c>
    </row>
    <row r="15" spans="1:1" x14ac:dyDescent="0.15">
      <c r="A15" s="3" t="s">
        <v>255</v>
      </c>
    </row>
    <row r="16" spans="1:1" x14ac:dyDescent="0.15">
      <c r="A16" s="3" t="s">
        <v>256</v>
      </c>
    </row>
    <row r="17" spans="1:1" x14ac:dyDescent="0.15">
      <c r="A17" s="3" t="s">
        <v>257</v>
      </c>
    </row>
    <row r="19" spans="1:1" x14ac:dyDescent="0.15">
      <c r="A19" t="s">
        <v>230</v>
      </c>
    </row>
    <row r="20" spans="1:1" x14ac:dyDescent="0.15">
      <c r="A20" t="s">
        <v>231</v>
      </c>
    </row>
    <row r="21" spans="1:1" x14ac:dyDescent="0.15">
      <c r="A21" t="s">
        <v>232</v>
      </c>
    </row>
    <row r="22" spans="1:1" x14ac:dyDescent="0.15">
      <c r="A22" t="s">
        <v>233</v>
      </c>
    </row>
    <row r="23" spans="1:1" x14ac:dyDescent="0.15">
      <c r="A23" t="s">
        <v>234</v>
      </c>
    </row>
    <row r="25" spans="1:1" x14ac:dyDescent="0.15">
      <c r="A25" t="s">
        <v>235</v>
      </c>
    </row>
    <row r="26" spans="1:1" x14ac:dyDescent="0.15">
      <c r="A26" t="s">
        <v>236</v>
      </c>
    </row>
    <row r="28" spans="1:1" x14ac:dyDescent="0.15">
      <c r="A28" t="s">
        <v>237</v>
      </c>
    </row>
    <row r="29" spans="1:1" x14ac:dyDescent="0.15">
      <c r="A29" t="s">
        <v>238</v>
      </c>
    </row>
    <row r="31" spans="1:1" x14ac:dyDescent="0.15">
      <c r="A31" t="s">
        <v>239</v>
      </c>
    </row>
    <row r="32" spans="1:1" x14ac:dyDescent="0.15">
      <c r="A32" t="s">
        <v>240</v>
      </c>
    </row>
    <row r="34" spans="1:1" x14ac:dyDescent="0.15">
      <c r="A34" t="s">
        <v>241</v>
      </c>
    </row>
    <row r="35" spans="1:1" x14ac:dyDescent="0.15">
      <c r="A35" t="s">
        <v>242</v>
      </c>
    </row>
    <row r="36" spans="1:1" x14ac:dyDescent="0.15">
      <c r="A36" t="s">
        <v>243</v>
      </c>
    </row>
    <row r="38" spans="1:1" x14ac:dyDescent="0.15">
      <c r="A38" t="s">
        <v>244</v>
      </c>
    </row>
    <row r="39" spans="1:1" x14ac:dyDescent="0.15">
      <c r="A39" t="s">
        <v>245</v>
      </c>
    </row>
    <row r="40" spans="1:1" x14ac:dyDescent="0.15">
      <c r="A40" t="s">
        <v>246</v>
      </c>
    </row>
    <row r="41" spans="1:1" x14ac:dyDescent="0.15">
      <c r="A41" t="s">
        <v>247</v>
      </c>
    </row>
    <row r="43" spans="1:1" x14ac:dyDescent="0.15">
      <c r="A43" t="s">
        <v>248</v>
      </c>
    </row>
    <row r="44" spans="1:1" x14ac:dyDescent="0.15">
      <c r="A44" t="s">
        <v>249</v>
      </c>
    </row>
    <row r="45" spans="1:1" x14ac:dyDescent="0.15">
      <c r="A45" t="s">
        <v>250</v>
      </c>
    </row>
    <row r="46" spans="1:1" x14ac:dyDescent="0.15">
      <c r="A46" t="s">
        <v>251</v>
      </c>
    </row>
    <row r="47" spans="1:1" x14ac:dyDescent="0.15">
      <c r="A47" t="s">
        <v>252</v>
      </c>
    </row>
    <row r="48" spans="1:1" x14ac:dyDescent="0.15">
      <c r="A48" t="s">
        <v>253</v>
      </c>
    </row>
    <row r="50" spans="1:1" x14ac:dyDescent="0.15">
      <c r="A50" t="s">
        <v>254</v>
      </c>
    </row>
    <row r="51" spans="1:1" x14ac:dyDescent="0.15">
      <c r="A51" s="3" t="s">
        <v>344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O10"/>
  <sheetViews>
    <sheetView workbookViewId="0">
      <selection activeCell="C6" sqref="C6"/>
    </sheetView>
  </sheetViews>
  <sheetFormatPr baseColWidth="10" defaultColWidth="12.6640625" defaultRowHeight="15.75" customHeight="1" x14ac:dyDescent="0.15"/>
  <cols>
    <col min="1" max="1" width="2.5" customWidth="1"/>
    <col min="2" max="2" width="27.6640625" customWidth="1"/>
    <col min="3" max="3" width="50.6640625" customWidth="1"/>
    <col min="4" max="4" width="52.33203125" customWidth="1"/>
    <col min="5" max="5" width="54.83203125" customWidth="1"/>
    <col min="6" max="6" width="14.1640625" customWidth="1"/>
    <col min="7" max="7" width="10.1640625" customWidth="1"/>
    <col min="8" max="8" width="13.6640625" customWidth="1"/>
    <col min="9" max="9" width="9.1640625" customWidth="1"/>
    <col min="10" max="10" width="10.1640625" customWidth="1"/>
    <col min="11" max="11" width="45.83203125" customWidth="1"/>
    <col min="12" max="12" width="61.5" customWidth="1"/>
    <col min="13" max="13" width="20.5" customWidth="1"/>
    <col min="14" max="14" width="9.1640625" customWidth="1"/>
    <col min="15" max="15" width="7.5" customWidth="1"/>
  </cols>
  <sheetData>
    <row r="1" spans="1:15" ht="15.75" customHeight="1" x14ac:dyDescent="0.15">
      <c r="A1" s="6" t="s">
        <v>0</v>
      </c>
      <c r="B1" s="6" t="s">
        <v>22</v>
      </c>
      <c r="C1" s="6" t="s">
        <v>23</v>
      </c>
      <c r="D1" s="6" t="s">
        <v>24</v>
      </c>
      <c r="E1" s="6" t="s">
        <v>25</v>
      </c>
      <c r="F1" s="6" t="s">
        <v>26</v>
      </c>
      <c r="G1" s="6" t="s">
        <v>27</v>
      </c>
      <c r="H1" s="6" t="s">
        <v>28</v>
      </c>
      <c r="I1" s="6" t="s">
        <v>29</v>
      </c>
      <c r="J1" s="6" t="s">
        <v>30</v>
      </c>
      <c r="K1" s="6" t="s">
        <v>31</v>
      </c>
      <c r="L1" s="6" t="s">
        <v>32</v>
      </c>
      <c r="M1" s="6" t="s">
        <v>2</v>
      </c>
      <c r="N1" s="6" t="s">
        <v>20</v>
      </c>
      <c r="O1" s="6" t="s">
        <v>21</v>
      </c>
    </row>
    <row r="2" spans="1:15" ht="15.75" customHeight="1" x14ac:dyDescent="0.15">
      <c r="A2" s="1">
        <v>1</v>
      </c>
      <c r="B2" s="1" t="s">
        <v>33</v>
      </c>
      <c r="C2" s="1" t="s">
        <v>34</v>
      </c>
      <c r="D2" s="1" t="s">
        <v>170</v>
      </c>
      <c r="E2" s="1" t="s">
        <v>171</v>
      </c>
      <c r="F2" s="1">
        <v>3</v>
      </c>
      <c r="G2" s="1">
        <v>4</v>
      </c>
      <c r="H2" s="1">
        <v>3</v>
      </c>
      <c r="I2" s="1">
        <v>36</v>
      </c>
      <c r="J2" s="1" t="s">
        <v>35</v>
      </c>
      <c r="K2" s="1" t="s">
        <v>172</v>
      </c>
      <c r="L2" s="1" t="s">
        <v>173</v>
      </c>
      <c r="M2" s="1" t="s">
        <v>11</v>
      </c>
      <c r="O2" s="1" t="s">
        <v>111</v>
      </c>
    </row>
    <row r="3" spans="1:15" ht="15.75" customHeight="1" x14ac:dyDescent="0.15">
      <c r="A3" s="1">
        <v>2</v>
      </c>
      <c r="B3" s="1" t="s">
        <v>36</v>
      </c>
      <c r="C3" s="1" t="s">
        <v>37</v>
      </c>
      <c r="D3" s="1" t="s">
        <v>174</v>
      </c>
      <c r="E3" s="1" t="s">
        <v>175</v>
      </c>
      <c r="F3" s="1">
        <v>3</v>
      </c>
      <c r="G3" s="1">
        <v>5</v>
      </c>
      <c r="H3" s="1">
        <v>3</v>
      </c>
      <c r="I3" s="1">
        <v>45</v>
      </c>
      <c r="J3" s="1" t="s">
        <v>38</v>
      </c>
      <c r="K3" s="1" t="s">
        <v>176</v>
      </c>
      <c r="L3" s="1" t="s">
        <v>177</v>
      </c>
      <c r="M3" s="1" t="s">
        <v>7</v>
      </c>
      <c r="O3" s="1" t="s">
        <v>111</v>
      </c>
    </row>
    <row r="4" spans="1:15" ht="15.75" customHeight="1" x14ac:dyDescent="0.15">
      <c r="A4" s="1">
        <v>3</v>
      </c>
      <c r="B4" s="1" t="s">
        <v>178</v>
      </c>
      <c r="C4" s="1" t="s">
        <v>39</v>
      </c>
      <c r="D4" s="1" t="s">
        <v>179</v>
      </c>
      <c r="E4" s="1" t="s">
        <v>180</v>
      </c>
      <c r="F4" s="1">
        <v>3</v>
      </c>
      <c r="G4" s="1">
        <v>4</v>
      </c>
      <c r="H4" s="1">
        <v>3</v>
      </c>
      <c r="I4" s="1">
        <v>36</v>
      </c>
      <c r="J4" s="1" t="s">
        <v>35</v>
      </c>
      <c r="K4" s="1" t="s">
        <v>181</v>
      </c>
      <c r="L4" s="1" t="s">
        <v>182</v>
      </c>
      <c r="M4" s="1" t="s">
        <v>40</v>
      </c>
      <c r="O4" s="1" t="s">
        <v>111</v>
      </c>
    </row>
    <row r="5" spans="1:15" ht="15.75" customHeight="1" x14ac:dyDescent="0.15">
      <c r="A5" s="1">
        <v>4</v>
      </c>
      <c r="B5" s="1" t="s">
        <v>36</v>
      </c>
      <c r="C5" s="1" t="s">
        <v>183</v>
      </c>
      <c r="D5" s="1" t="s">
        <v>184</v>
      </c>
      <c r="E5" s="1" t="s">
        <v>185</v>
      </c>
      <c r="F5" s="1">
        <v>3</v>
      </c>
      <c r="G5" s="1">
        <v>4</v>
      </c>
      <c r="H5" s="1">
        <v>3</v>
      </c>
      <c r="I5" s="1">
        <v>36</v>
      </c>
      <c r="J5" s="1" t="s">
        <v>186</v>
      </c>
      <c r="K5" s="1" t="s">
        <v>187</v>
      </c>
      <c r="L5" s="1" t="s">
        <v>188</v>
      </c>
      <c r="M5" s="1" t="s">
        <v>189</v>
      </c>
      <c r="N5" s="1" t="s">
        <v>110</v>
      </c>
      <c r="O5" s="1" t="s">
        <v>111</v>
      </c>
    </row>
    <row r="6" spans="1:15" ht="15.75" customHeight="1" x14ac:dyDescent="0.15">
      <c r="A6" s="1">
        <v>5</v>
      </c>
      <c r="B6" s="1" t="s">
        <v>190</v>
      </c>
      <c r="C6" s="1" t="s">
        <v>191</v>
      </c>
      <c r="D6" s="1" t="s">
        <v>192</v>
      </c>
      <c r="E6" s="1" t="s">
        <v>193</v>
      </c>
      <c r="F6" s="1">
        <v>3</v>
      </c>
      <c r="G6" s="1">
        <v>5</v>
      </c>
      <c r="H6" s="1">
        <v>3</v>
      </c>
      <c r="I6" s="1">
        <v>45</v>
      </c>
      <c r="J6" s="1" t="s">
        <v>38</v>
      </c>
      <c r="K6" s="1" t="s">
        <v>194</v>
      </c>
      <c r="L6" s="1" t="s">
        <v>195</v>
      </c>
      <c r="M6" s="1" t="s">
        <v>52</v>
      </c>
      <c r="N6" s="1" t="s">
        <v>121</v>
      </c>
      <c r="O6" s="1" t="s">
        <v>111</v>
      </c>
    </row>
    <row r="7" spans="1:15" ht="15.75" customHeight="1" x14ac:dyDescent="0.15">
      <c r="A7" s="1">
        <v>6</v>
      </c>
      <c r="B7" s="1" t="s">
        <v>196</v>
      </c>
      <c r="C7" s="1" t="s">
        <v>197</v>
      </c>
      <c r="D7" s="1" t="s">
        <v>198</v>
      </c>
      <c r="E7" s="1" t="s">
        <v>199</v>
      </c>
      <c r="F7" s="1">
        <v>2</v>
      </c>
      <c r="G7" s="1">
        <v>5</v>
      </c>
      <c r="H7" s="1">
        <v>3</v>
      </c>
      <c r="I7" s="1">
        <v>30</v>
      </c>
      <c r="J7" s="1" t="s">
        <v>35</v>
      </c>
      <c r="K7" s="1" t="s">
        <v>200</v>
      </c>
      <c r="L7" s="1" t="s">
        <v>201</v>
      </c>
      <c r="M7" s="1" t="s">
        <v>202</v>
      </c>
      <c r="N7" s="1" t="s">
        <v>157</v>
      </c>
      <c r="O7" s="1" t="s">
        <v>111</v>
      </c>
    </row>
    <row r="8" spans="1:15" ht="15.75" customHeight="1" x14ac:dyDescent="0.15">
      <c r="A8" s="1">
        <v>7</v>
      </c>
      <c r="B8" s="1" t="s">
        <v>203</v>
      </c>
      <c r="C8" s="1" t="s">
        <v>204</v>
      </c>
      <c r="D8" s="1" t="s">
        <v>205</v>
      </c>
      <c r="E8" s="1" t="s">
        <v>206</v>
      </c>
      <c r="F8" s="1">
        <v>3</v>
      </c>
      <c r="G8" s="1">
        <v>4</v>
      </c>
      <c r="H8" s="1">
        <v>2</v>
      </c>
      <c r="I8" s="1">
        <v>24</v>
      </c>
      <c r="J8" s="1" t="s">
        <v>35</v>
      </c>
      <c r="K8" s="1" t="s">
        <v>207</v>
      </c>
      <c r="L8" s="1" t="s">
        <v>208</v>
      </c>
      <c r="M8" s="1" t="s">
        <v>7</v>
      </c>
      <c r="N8" s="1" t="s">
        <v>110</v>
      </c>
      <c r="O8" s="1" t="s">
        <v>111</v>
      </c>
    </row>
    <row r="9" spans="1:15" ht="15.75" customHeight="1" x14ac:dyDescent="0.15">
      <c r="A9" s="1">
        <v>8</v>
      </c>
      <c r="B9" s="1" t="s">
        <v>209</v>
      </c>
      <c r="C9" s="1" t="s">
        <v>210</v>
      </c>
      <c r="D9" s="1" t="s">
        <v>211</v>
      </c>
      <c r="E9" s="1" t="s">
        <v>212</v>
      </c>
      <c r="F9" s="1">
        <v>3</v>
      </c>
      <c r="G9" s="1">
        <v>4</v>
      </c>
      <c r="H9" s="1">
        <v>3</v>
      </c>
      <c r="I9" s="1">
        <v>36</v>
      </c>
      <c r="J9" s="1" t="s">
        <v>186</v>
      </c>
      <c r="K9" s="1" t="s">
        <v>127</v>
      </c>
      <c r="L9" s="1" t="s">
        <v>213</v>
      </c>
      <c r="M9" s="1" t="s">
        <v>11</v>
      </c>
      <c r="N9" s="1" t="s">
        <v>121</v>
      </c>
      <c r="O9" s="1" t="s">
        <v>111</v>
      </c>
    </row>
    <row r="10" spans="1:15" ht="15.75" customHeight="1" x14ac:dyDescent="0.15">
      <c r="A10" s="1">
        <v>9</v>
      </c>
      <c r="B10" s="1" t="s">
        <v>214</v>
      </c>
      <c r="C10" s="1" t="s">
        <v>215</v>
      </c>
      <c r="D10" s="1" t="s">
        <v>216</v>
      </c>
      <c r="E10" s="1" t="s">
        <v>217</v>
      </c>
      <c r="F10" s="1">
        <v>2</v>
      </c>
      <c r="G10" s="1">
        <v>4</v>
      </c>
      <c r="H10" s="1">
        <v>3</v>
      </c>
      <c r="I10" s="1">
        <v>24</v>
      </c>
      <c r="J10" s="1" t="s">
        <v>35</v>
      </c>
      <c r="K10" s="1" t="s">
        <v>218</v>
      </c>
      <c r="L10" s="1" t="s">
        <v>219</v>
      </c>
      <c r="M10" s="1" t="s">
        <v>55</v>
      </c>
      <c r="N10" s="1" t="s">
        <v>220</v>
      </c>
      <c r="O10" s="1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B2472-8A8F-A141-A24A-2031C5B2B5DE}">
  <dimension ref="A1:A34"/>
  <sheetViews>
    <sheetView workbookViewId="0"/>
  </sheetViews>
  <sheetFormatPr baseColWidth="10" defaultRowHeight="13" x14ac:dyDescent="0.15"/>
  <sheetData>
    <row r="1" spans="1:1" x14ac:dyDescent="0.15">
      <c r="A1" s="3" t="s">
        <v>317</v>
      </c>
    </row>
    <row r="3" spans="1:1" x14ac:dyDescent="0.15">
      <c r="A3" t="s">
        <v>318</v>
      </c>
    </row>
    <row r="4" spans="1:1" x14ac:dyDescent="0.15">
      <c r="A4" t="s">
        <v>319</v>
      </c>
    </row>
    <row r="6" spans="1:1" x14ac:dyDescent="0.15">
      <c r="A6" t="s">
        <v>280</v>
      </c>
    </row>
    <row r="7" spans="1:1" x14ac:dyDescent="0.15">
      <c r="A7" t="s">
        <v>320</v>
      </c>
    </row>
    <row r="8" spans="1:1" x14ac:dyDescent="0.15">
      <c r="A8" t="s">
        <v>321</v>
      </c>
    </row>
    <row r="9" spans="1:1" x14ac:dyDescent="0.15">
      <c r="A9" t="s">
        <v>322</v>
      </c>
    </row>
    <row r="10" spans="1:1" x14ac:dyDescent="0.15">
      <c r="A10" t="s">
        <v>323</v>
      </c>
    </row>
    <row r="11" spans="1:1" x14ac:dyDescent="0.15">
      <c r="A11" t="s">
        <v>324</v>
      </c>
    </row>
    <row r="12" spans="1:1" x14ac:dyDescent="0.15">
      <c r="A12" t="s">
        <v>325</v>
      </c>
    </row>
    <row r="13" spans="1:1" x14ac:dyDescent="0.15">
      <c r="A13" t="s">
        <v>326</v>
      </c>
    </row>
    <row r="14" spans="1:1" x14ac:dyDescent="0.15">
      <c r="A14" t="e" cm="1">
        <f t="array" ref="A14">- Razina značajnosti.</f>
        <v>#NAME?</v>
      </c>
    </row>
    <row r="16" spans="1:1" x14ac:dyDescent="0.15">
      <c r="A16" t="s">
        <v>327</v>
      </c>
    </row>
    <row r="17" spans="1:1" x14ac:dyDescent="0.15">
      <c r="A17" t="s">
        <v>328</v>
      </c>
    </row>
    <row r="18" spans="1:1" x14ac:dyDescent="0.15">
      <c r="A18" t="s">
        <v>329</v>
      </c>
    </row>
    <row r="19" spans="1:1" x14ac:dyDescent="0.15">
      <c r="A19" t="s">
        <v>330</v>
      </c>
    </row>
    <row r="20" spans="1:1" x14ac:dyDescent="0.15">
      <c r="A20" t="s">
        <v>331</v>
      </c>
    </row>
    <row r="21" spans="1:1" x14ac:dyDescent="0.15">
      <c r="A21" t="s">
        <v>332</v>
      </c>
    </row>
    <row r="23" spans="1:1" x14ac:dyDescent="0.15">
      <c r="A23" t="s">
        <v>333</v>
      </c>
    </row>
    <row r="24" spans="1:1" x14ac:dyDescent="0.15">
      <c r="A24" t="s">
        <v>334</v>
      </c>
    </row>
    <row r="25" spans="1:1" x14ac:dyDescent="0.15">
      <c r="A25" t="s">
        <v>335</v>
      </c>
    </row>
    <row r="27" spans="1:1" x14ac:dyDescent="0.15">
      <c r="A27" t="s">
        <v>336</v>
      </c>
    </row>
    <row r="28" spans="1:1" x14ac:dyDescent="0.15">
      <c r="A28" t="s">
        <v>292</v>
      </c>
    </row>
    <row r="29" spans="1:1" x14ac:dyDescent="0.15">
      <c r="A29" t="s">
        <v>337</v>
      </c>
    </row>
    <row r="30" spans="1:1" x14ac:dyDescent="0.15">
      <c r="A30" t="s">
        <v>338</v>
      </c>
    </row>
    <row r="31" spans="1:1" x14ac:dyDescent="0.15">
      <c r="A31" t="e" cm="1">
        <f t="array" ref="A31">- nakon okolišnog incidenta.</f>
        <v>#NAME?</v>
      </c>
    </row>
    <row r="33" spans="1:1" x14ac:dyDescent="0.15">
      <c r="A33" t="s">
        <v>339</v>
      </c>
    </row>
    <row r="34" spans="1:1" x14ac:dyDescent="0.15">
      <c r="A34" t="s">
        <v>340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L7"/>
  <sheetViews>
    <sheetView workbookViewId="0">
      <selection sqref="A1:XFD1048576"/>
    </sheetView>
  </sheetViews>
  <sheetFormatPr baseColWidth="10" defaultColWidth="12.6640625" defaultRowHeight="15.75" customHeight="1" x14ac:dyDescent="0.15"/>
  <cols>
    <col min="1" max="1" width="2.5" customWidth="1"/>
    <col min="2" max="2" width="16" customWidth="1"/>
    <col min="3" max="3" width="19.6640625" customWidth="1"/>
    <col min="4" max="4" width="27.1640625" customWidth="1"/>
    <col min="5" max="5" width="14.6640625" customWidth="1"/>
    <col min="6" max="6" width="37.1640625" customWidth="1"/>
    <col min="7" max="7" width="12.6640625" customWidth="1"/>
    <col min="8" max="8" width="11.1640625" customWidth="1"/>
    <col min="9" max="9" width="13.1640625" customWidth="1"/>
    <col min="10" max="10" width="20" customWidth="1"/>
    <col min="11" max="11" width="11.6640625" customWidth="1"/>
    <col min="12" max="12" width="14" customWidth="1"/>
  </cols>
  <sheetData>
    <row r="1" spans="1:12" ht="15.75" customHeight="1" x14ac:dyDescent="0.15">
      <c r="A1" s="6" t="s">
        <v>0</v>
      </c>
      <c r="B1" s="6" t="s">
        <v>41</v>
      </c>
      <c r="C1" s="6" t="s">
        <v>511</v>
      </c>
      <c r="D1" s="6" t="s">
        <v>512</v>
      </c>
      <c r="E1" s="6" t="s">
        <v>513</v>
      </c>
      <c r="F1" s="6" t="s">
        <v>514</v>
      </c>
      <c r="G1" s="6" t="s">
        <v>515</v>
      </c>
      <c r="H1" s="6" t="s">
        <v>516</v>
      </c>
      <c r="I1" s="6" t="s">
        <v>42</v>
      </c>
      <c r="J1" s="6" t="s">
        <v>43</v>
      </c>
      <c r="K1" s="6" t="s">
        <v>517</v>
      </c>
      <c r="L1" s="6" t="s">
        <v>518</v>
      </c>
    </row>
    <row r="2" spans="1:12" ht="15.75" customHeight="1" x14ac:dyDescent="0.15">
      <c r="A2" s="1">
        <v>1</v>
      </c>
      <c r="B2" s="1" t="s">
        <v>519</v>
      </c>
      <c r="C2" s="1" t="s">
        <v>520</v>
      </c>
      <c r="D2" s="1" t="s">
        <v>521</v>
      </c>
      <c r="E2" s="1" t="s">
        <v>522</v>
      </c>
      <c r="F2" s="1" t="s">
        <v>523</v>
      </c>
      <c r="G2" s="1">
        <v>1</v>
      </c>
      <c r="H2" s="1">
        <v>3</v>
      </c>
      <c r="I2" s="1">
        <v>4</v>
      </c>
      <c r="J2" s="1">
        <v>3</v>
      </c>
      <c r="K2" s="1">
        <v>36</v>
      </c>
      <c r="L2" s="1" t="s">
        <v>6</v>
      </c>
    </row>
    <row r="3" spans="1:12" ht="15.75" customHeight="1" x14ac:dyDescent="0.15">
      <c r="A3" s="1">
        <v>2</v>
      </c>
      <c r="B3" s="1" t="s">
        <v>45</v>
      </c>
      <c r="C3" s="1" t="s">
        <v>524</v>
      </c>
      <c r="D3" s="1" t="s">
        <v>525</v>
      </c>
      <c r="E3" s="1" t="s">
        <v>470</v>
      </c>
      <c r="F3" s="1" t="s">
        <v>526</v>
      </c>
      <c r="G3" s="1">
        <v>0</v>
      </c>
      <c r="H3" s="1">
        <v>3</v>
      </c>
      <c r="I3" s="1">
        <v>4</v>
      </c>
      <c r="J3" s="1">
        <v>3</v>
      </c>
      <c r="K3" s="1">
        <v>36</v>
      </c>
      <c r="L3" s="1" t="s">
        <v>6</v>
      </c>
    </row>
    <row r="4" spans="1:12" ht="15.75" customHeight="1" x14ac:dyDescent="0.15">
      <c r="A4" s="1">
        <v>3</v>
      </c>
      <c r="B4" s="1" t="s">
        <v>48</v>
      </c>
      <c r="C4" s="1" t="s">
        <v>527</v>
      </c>
      <c r="D4" s="1" t="s">
        <v>49</v>
      </c>
      <c r="E4" s="1" t="s">
        <v>509</v>
      </c>
      <c r="F4" s="1" t="s">
        <v>528</v>
      </c>
      <c r="G4" s="1">
        <v>1</v>
      </c>
      <c r="H4" s="1">
        <v>4</v>
      </c>
      <c r="I4" s="1">
        <v>3</v>
      </c>
      <c r="J4" s="1">
        <v>3</v>
      </c>
      <c r="K4" s="1">
        <v>36</v>
      </c>
      <c r="L4" s="1" t="s">
        <v>6</v>
      </c>
    </row>
    <row r="5" spans="1:12" ht="15.75" customHeight="1" x14ac:dyDescent="0.15">
      <c r="A5" s="1">
        <v>4</v>
      </c>
      <c r="B5" s="1" t="s">
        <v>529</v>
      </c>
      <c r="C5" s="1" t="s">
        <v>530</v>
      </c>
      <c r="D5" s="1" t="s">
        <v>531</v>
      </c>
      <c r="E5" s="1" t="s">
        <v>509</v>
      </c>
      <c r="F5" s="1" t="s">
        <v>532</v>
      </c>
      <c r="G5" s="1">
        <v>1</v>
      </c>
      <c r="H5" s="1">
        <v>4</v>
      </c>
      <c r="I5" s="1">
        <v>2</v>
      </c>
      <c r="J5" s="1">
        <v>3</v>
      </c>
      <c r="K5" s="1">
        <v>24</v>
      </c>
      <c r="L5" s="1" t="s">
        <v>6</v>
      </c>
    </row>
    <row r="6" spans="1:12" ht="15.75" customHeight="1" x14ac:dyDescent="0.15">
      <c r="A6" s="1">
        <v>5</v>
      </c>
      <c r="B6" s="1" t="s">
        <v>533</v>
      </c>
      <c r="C6" s="1" t="s">
        <v>534</v>
      </c>
      <c r="D6" s="1" t="s">
        <v>535</v>
      </c>
      <c r="E6" s="1" t="s">
        <v>509</v>
      </c>
      <c r="F6" s="1" t="s">
        <v>536</v>
      </c>
      <c r="G6" s="1">
        <v>1</v>
      </c>
      <c r="H6" s="1">
        <v>3</v>
      </c>
      <c r="I6" s="1">
        <v>4</v>
      </c>
      <c r="J6" s="1">
        <v>3</v>
      </c>
      <c r="K6" s="1">
        <v>36</v>
      </c>
      <c r="L6" s="1" t="s">
        <v>6</v>
      </c>
    </row>
    <row r="7" spans="1:12" ht="15.75" customHeight="1" x14ac:dyDescent="0.15">
      <c r="A7" s="1">
        <v>6</v>
      </c>
      <c r="B7" s="1" t="s">
        <v>537</v>
      </c>
      <c r="C7" s="1" t="s">
        <v>538</v>
      </c>
      <c r="D7" s="1" t="s">
        <v>539</v>
      </c>
      <c r="E7" s="1" t="s">
        <v>540</v>
      </c>
      <c r="F7" s="1" t="s">
        <v>541</v>
      </c>
      <c r="G7" s="1">
        <v>0</v>
      </c>
      <c r="H7" s="1">
        <v>2</v>
      </c>
      <c r="I7" s="1">
        <v>4</v>
      </c>
      <c r="J7" s="1">
        <v>4</v>
      </c>
      <c r="K7" s="1">
        <v>32</v>
      </c>
      <c r="L7" s="1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Registri</vt:lpstr>
      <vt:lpstr>UputeRZZ</vt:lpstr>
      <vt:lpstr>RZZ</vt:lpstr>
      <vt:lpstr>UputePUZ</vt:lpstr>
      <vt:lpstr>PUZ</vt:lpstr>
      <vt:lpstr>UputeMATR-RIZ</vt:lpstr>
      <vt:lpstr>MATR-RIZ</vt:lpstr>
      <vt:lpstr>UputeREG-AO</vt:lpstr>
      <vt:lpstr>REG-AO</vt:lpstr>
      <vt:lpstr>UputeREG-DION</vt:lpstr>
      <vt:lpstr>REG-DION</vt:lpstr>
      <vt:lpstr>REG-CILJ</vt:lpstr>
      <vt:lpstr>Upute_REG-IA</vt:lpstr>
      <vt:lpstr>REG-IA</vt:lpstr>
      <vt:lpstr>UputeREG-NC</vt:lpstr>
      <vt:lpstr>REG-NC-KR</vt:lpstr>
      <vt:lpstr>REG-OBUKE</vt:lpstr>
      <vt:lpstr>Upute_REG-DOB</vt:lpstr>
      <vt:lpstr>REG-DOB</vt:lpstr>
      <vt:lpstr>REG-PROMJ</vt:lpstr>
      <vt:lpstr>Upute_DOB</vt:lpstr>
      <vt:lpstr>OTPAD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Daniel Bara</cp:lastModifiedBy>
  <dcterms:modified xsi:type="dcterms:W3CDTF">2025-12-03T14:29:31Z</dcterms:modified>
</cp:coreProperties>
</file>